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egoCamacho.C-Inter\Desktop\AMB 2022\AMB DIEGO 2023\INFORMES 2023\ANTICORRUPCIÓN\I CUATRIMESTRE\para publicar en web\"/>
    </mc:Choice>
  </mc:AlternateContent>
  <bookViews>
    <workbookView xWindow="0" yWindow="0" windowWidth="28800" windowHeight="11985" tabRatio="809"/>
  </bookViews>
  <sheets>
    <sheet name="SEGUIMIENTO RIESGOS OCI" sheetId="18" r:id="rId1"/>
    <sheet name="SAF COACTIVO" sheetId="12" state="hidden" r:id="rId2"/>
  </sheets>
  <definedNames>
    <definedName name="_xlnm._FilterDatabase" localSheetId="0" hidden="1">'SEGUIMIENTO RIESGOS OCI'!$A$1:$T$93</definedName>
    <definedName name="_xlnm.Print_Titles" localSheetId="0">'SEGUIMIENTO RIESGOS OCI'!$3:$3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53" i="12" l="1"/>
  <c r="X246" i="12"/>
  <c r="X239" i="12"/>
  <c r="X232" i="12"/>
  <c r="L232" i="12"/>
  <c r="M232" i="12" s="1"/>
  <c r="N232" i="12" s="1"/>
  <c r="O232" i="12" s="1"/>
  <c r="H232" i="12"/>
  <c r="X221" i="12"/>
  <c r="X214" i="12"/>
  <c r="X207" i="12"/>
  <c r="X200" i="12"/>
  <c r="L200" i="12"/>
  <c r="M200" i="12" s="1"/>
  <c r="N200" i="12" s="1"/>
  <c r="O200" i="12" s="1"/>
  <c r="H200" i="12"/>
  <c r="X189" i="12"/>
  <c r="X182" i="12"/>
  <c r="X175" i="12"/>
  <c r="X168" i="12"/>
  <c r="L168" i="12"/>
  <c r="M168" i="12" s="1"/>
  <c r="N168" i="12" s="1"/>
  <c r="O168" i="12" s="1"/>
  <c r="H168" i="12"/>
  <c r="X157" i="12"/>
  <c r="X150" i="12"/>
  <c r="X143" i="12"/>
  <c r="X136" i="12"/>
  <c r="L136" i="12"/>
  <c r="M136" i="12" s="1"/>
  <c r="N136" i="12" s="1"/>
  <c r="O136" i="12" s="1"/>
  <c r="H136" i="12"/>
  <c r="X125" i="12"/>
  <c r="X118" i="12"/>
  <c r="X111" i="12"/>
  <c r="X104" i="12"/>
  <c r="L104" i="12"/>
  <c r="M104" i="12" s="1"/>
  <c r="N104" i="12" s="1"/>
  <c r="O104" i="12" s="1"/>
  <c r="H104" i="12"/>
  <c r="X93" i="12"/>
  <c r="X86" i="12"/>
  <c r="X79" i="12"/>
  <c r="X72" i="12"/>
  <c r="L72" i="12"/>
  <c r="M72" i="12" s="1"/>
  <c r="N72" i="12" s="1"/>
  <c r="O72" i="12" s="1"/>
  <c r="H72" i="12"/>
  <c r="X61" i="12"/>
  <c r="X54" i="12"/>
  <c r="X47" i="12"/>
  <c r="X40" i="12"/>
  <c r="O40" i="12"/>
  <c r="H40" i="12"/>
  <c r="X29" i="12"/>
  <c r="X22" i="12"/>
  <c r="X15" i="12"/>
  <c r="X8" i="12"/>
  <c r="L8" i="12"/>
  <c r="M8" i="12" s="1"/>
  <c r="N8" i="12" s="1"/>
  <c r="O8" i="12" s="1"/>
  <c r="H8" i="12"/>
  <c r="Y232" i="12" l="1"/>
  <c r="Y136" i="12"/>
  <c r="AA136" i="12" s="1"/>
  <c r="Y104" i="12"/>
  <c r="Z104" i="12" s="1"/>
  <c r="Y72" i="12"/>
  <c r="Z72" i="12" s="1"/>
  <c r="Y200" i="12"/>
  <c r="Y8" i="12"/>
  <c r="Y40" i="12"/>
  <c r="Z40" i="12" s="1"/>
  <c r="Y168" i="12"/>
  <c r="Z168" i="12" s="1"/>
  <c r="Z136" i="12"/>
  <c r="AA232" i="12"/>
  <c r="AA200" i="12"/>
  <c r="Z200" i="12"/>
  <c r="AA104" i="12"/>
  <c r="AA8" i="12"/>
  <c r="Z8" i="12"/>
  <c r="Z232" i="12"/>
  <c r="AA40" i="12" l="1"/>
  <c r="AA72" i="12"/>
  <c r="AA168" i="12"/>
</calcChain>
</file>

<file path=xl/comments1.xml><?xml version="1.0" encoding="utf-8"?>
<comments xmlns="http://schemas.openxmlformats.org/spreadsheetml/2006/main">
  <authors>
    <author>CORPONOR</author>
    <author>Leonardo</author>
    <author>npineda</author>
    <author>csaenz</author>
  </authors>
  <commentList>
    <comment ref="A3" authorId="0" shapeId="0">
      <text>
        <r>
          <rPr>
            <sz val="10"/>
            <color rgb="FF000000"/>
            <rFont val="Tahoma"/>
            <family val="2"/>
          </rPr>
          <t xml:space="preserve">SE ESCRIBE EL PROCESO CORRESPONDIENTE SEGÚN EL MAPA DE PROCESOS </t>
        </r>
      </text>
    </comment>
    <comment ref="C3" authorId="0" shapeId="0">
      <text>
        <r>
          <rPr>
            <sz val="10"/>
            <color rgb="FF000000"/>
            <rFont val="Tahoma"/>
            <family val="2"/>
          </rPr>
          <t xml:space="preserve">SON LOS MEDIOS, LAS CIRCUNSTANCIAS  Y AGENTES GENERADORES DEL RIESGO:
</t>
        </r>
        <r>
          <rPr>
            <sz val="10"/>
            <color rgb="FF000000"/>
            <rFont val="Tahoma"/>
            <family val="2"/>
          </rPr>
          <t>FACTORES INTERNOS Y EXTERNOS</t>
        </r>
      </text>
    </comment>
    <comment ref="D3" authorId="0" shapeId="0">
      <text>
        <r>
          <rPr>
            <sz val="12"/>
            <color rgb="FF000000"/>
            <rFont val="Tahoma"/>
            <family val="2"/>
          </rPr>
          <t>Posibilidad de que por acción u omisión, se use el poder para desviar la gestión de lo público hacia el beneficio privado.</t>
        </r>
      </text>
    </comment>
    <comment ref="E3" authorId="0" shapeId="0">
      <text>
        <r>
          <rPr>
            <sz val="12"/>
            <color rgb="FF000000"/>
            <rFont val="Tahoma"/>
            <family val="2"/>
          </rPr>
          <t>Posibilidad de que por acción u omisión, se use el poder para desviar la gestión de lo público hacia el beneficio privado.</t>
        </r>
      </text>
    </comment>
    <comment ref="F3" authorId="0" shapeId="0">
      <text>
        <r>
          <rPr>
            <sz val="12"/>
            <color rgb="FF000000"/>
            <rFont val="Tahoma"/>
            <family val="2"/>
          </rPr>
          <t xml:space="preserve">Constituyen los efectos de la ocurrencia del riesgo sobre los objetivos de la entidad; generalmente se dan sobre las personas o los bienes materiales o inmateriales con incidencias importantes tales como
</t>
        </r>
        <r>
          <rPr>
            <sz val="12"/>
            <color rgb="FF000000"/>
            <rFont val="Tahoma"/>
            <family val="2"/>
          </rPr>
          <t>sanciones, pérdidas económicas, de información, de bienes, de imagen, de credibilidad y de confianza, interrupción del servicio, entre otros.</t>
        </r>
      </text>
    </comment>
    <comment ref="G3" authorId="0" shapeId="0">
      <text>
        <r>
          <rPr>
            <sz val="11"/>
            <color rgb="FF000000"/>
            <rFont val="Tahoma"/>
            <family val="2"/>
          </rPr>
          <t>Oportunidad de ocurrencia de un riesgo, se mide según la frecuencia (número de veces que se ha presentado el riesgo en un periodo determinado)
¿No se ha presentado en los últimos 5 años?</t>
        </r>
        <r>
          <rPr>
            <b/>
            <sz val="11"/>
            <color rgb="FF000000"/>
            <rFont val="Tahoma"/>
            <family val="2"/>
          </rPr>
          <t xml:space="preserve"> Rara vez 1</t>
        </r>
        <r>
          <rPr>
            <sz val="11"/>
            <color rgb="FF000000"/>
            <rFont val="Tahoma"/>
            <family val="2"/>
          </rPr>
          <t xml:space="preserve">
¿Se presentó una vez en los últimos 5 años ? </t>
        </r>
        <r>
          <rPr>
            <b/>
            <sz val="11"/>
            <color rgb="FF000000"/>
            <rFont val="Tahoma"/>
            <family val="2"/>
          </rPr>
          <t>Improbable 2</t>
        </r>
        <r>
          <rPr>
            <sz val="11"/>
            <color rgb="FF000000"/>
            <rFont val="Tahoma"/>
            <family val="2"/>
          </rPr>
          <t xml:space="preserve">
¿Se presentó una vez en los últimos 2 años ? </t>
        </r>
        <r>
          <rPr>
            <b/>
            <sz val="11"/>
            <color rgb="FF000000"/>
            <rFont val="Tahoma"/>
            <family val="2"/>
          </rPr>
          <t>Posible 3</t>
        </r>
        <r>
          <rPr>
            <sz val="11"/>
            <color rgb="FF000000"/>
            <rFont val="Tahoma"/>
            <family val="2"/>
          </rPr>
          <t xml:space="preserve">
¿Se presentó una vez el  último año? </t>
        </r>
        <r>
          <rPr>
            <b/>
            <sz val="11"/>
            <color rgb="FF000000"/>
            <rFont val="Tahoma"/>
            <family val="2"/>
          </rPr>
          <t>Probable 4</t>
        </r>
        <r>
          <rPr>
            <sz val="11"/>
            <color rgb="FF000000"/>
            <rFont val="Tahoma"/>
            <family val="2"/>
          </rPr>
          <t xml:space="preserve">
¿Se ha presentado más de una vez en el último año?</t>
        </r>
        <r>
          <rPr>
            <b/>
            <sz val="11"/>
            <color rgb="FF000000"/>
            <rFont val="Tahoma"/>
            <family val="2"/>
          </rPr>
          <t xml:space="preserve"> Casi seguro 5</t>
        </r>
      </text>
    </comment>
    <comment ref="H3" authorId="0" shapeId="0">
      <text>
        <r>
          <rPr>
            <sz val="11"/>
            <color rgb="FF000000"/>
            <rFont val="Tahoma"/>
            <family val="2"/>
          </rPr>
          <t xml:space="preserve">El impacto se mide según el efecto que puede causar el hecho de corrupción al cumplimiento de los fines de la entidad, estará determinada por el número de respuestas afirmativas así:
Entre 1 y 5, impacto </t>
        </r>
        <r>
          <rPr>
            <b/>
            <sz val="11"/>
            <color rgb="FF000000"/>
            <rFont val="Tahoma"/>
            <family val="2"/>
          </rPr>
          <t>MODERADO=5</t>
        </r>
        <r>
          <rPr>
            <sz val="11"/>
            <color rgb="FF000000"/>
            <rFont val="Tahoma"/>
            <family val="2"/>
          </rPr>
          <t xml:space="preserve">
Entre 6 y 11, impacto</t>
        </r>
        <r>
          <rPr>
            <b/>
            <sz val="11"/>
            <color rgb="FF000000"/>
            <rFont val="Tahoma"/>
            <family val="2"/>
          </rPr>
          <t xml:space="preserve"> MAYOR=10</t>
        </r>
        <r>
          <rPr>
            <sz val="11"/>
            <color rgb="FF000000"/>
            <rFont val="Tahoma"/>
            <family val="2"/>
          </rPr>
          <t xml:space="preserve">
Entre 12 y 19, impacto </t>
        </r>
        <r>
          <rPr>
            <b/>
            <sz val="11"/>
            <color rgb="FF000000"/>
            <rFont val="Tahoma"/>
            <family val="2"/>
          </rPr>
          <t>CATASTRÓFICO=20</t>
        </r>
      </text>
    </comment>
    <comment ref="I3" authorId="1" shapeId="0">
      <text>
        <r>
          <rPr>
            <sz val="12"/>
            <color rgb="FF000000"/>
            <rFont val="Tahoma"/>
            <family val="2"/>
          </rPr>
          <t xml:space="preserve">La zona del riesgo se ubica de acuerdo al resultado de multiplicar la probabilidad por el impacto, estas zonas pueden ser: 
</t>
        </r>
        <r>
          <rPr>
            <sz val="12"/>
            <color rgb="FF000000"/>
            <rFont val="Tahoma"/>
            <family val="2"/>
          </rPr>
          <t xml:space="preserve">zona de riesgo </t>
        </r>
        <r>
          <rPr>
            <b/>
            <sz val="12"/>
            <color rgb="FF000000"/>
            <rFont val="Tahoma"/>
            <family val="2"/>
          </rPr>
          <t>Baja (de 5 a 10 puntos)</t>
        </r>
        <r>
          <rPr>
            <sz val="12"/>
            <color rgb="FF000000"/>
            <rFont val="Tahoma"/>
            <family val="2"/>
          </rPr>
          <t xml:space="preserve">
</t>
        </r>
        <r>
          <rPr>
            <sz val="12"/>
            <color rgb="FF000000"/>
            <rFont val="Tahoma"/>
            <family val="2"/>
          </rPr>
          <t xml:space="preserve">zona de riesgo </t>
        </r>
        <r>
          <rPr>
            <b/>
            <sz val="12"/>
            <color rgb="FF000000"/>
            <rFont val="Tahoma"/>
            <family val="2"/>
          </rPr>
          <t>Moderada (de 15 a 25 puntos)</t>
        </r>
        <r>
          <rPr>
            <sz val="12"/>
            <color rgb="FF000000"/>
            <rFont val="Tahoma"/>
            <family val="2"/>
          </rPr>
          <t xml:space="preserve">
</t>
        </r>
        <r>
          <rPr>
            <sz val="12"/>
            <color rgb="FF000000"/>
            <rFont val="Tahoma"/>
            <family val="2"/>
          </rPr>
          <t xml:space="preserve">zona de riesgo </t>
        </r>
        <r>
          <rPr>
            <b/>
            <sz val="12"/>
            <color rgb="FF000000"/>
            <rFont val="Tahoma"/>
            <family val="2"/>
          </rPr>
          <t>Alta  (de 30 a 50 puntos)</t>
        </r>
        <r>
          <rPr>
            <sz val="12"/>
            <color rgb="FF000000"/>
            <rFont val="Tahoma"/>
            <family val="2"/>
          </rPr>
          <t xml:space="preserve">
</t>
        </r>
        <r>
          <rPr>
            <sz val="12"/>
            <color rgb="FF000000"/>
            <rFont val="Tahoma"/>
            <family val="2"/>
          </rPr>
          <t xml:space="preserve">zona de riesgo </t>
        </r>
        <r>
          <rPr>
            <b/>
            <sz val="12"/>
            <color rgb="FF000000"/>
            <rFont val="Tahoma"/>
            <family val="2"/>
          </rPr>
          <t>Extrema  (de 60 a 100 puntos)</t>
        </r>
        <r>
          <rPr>
            <sz val="12"/>
            <color rgb="FF000000"/>
            <rFont val="Tahoma"/>
            <family val="2"/>
          </rPr>
          <t xml:space="preserve">
</t>
        </r>
        <r>
          <rPr>
            <sz val="12"/>
            <color rgb="FF000000"/>
            <rFont val="Tahoma"/>
            <family val="2"/>
          </rPr>
          <t xml:space="preserve">VER MATRIZ DE CALIFICACIÓN EN HOJA SIGUIENTE DEL EXCEL
</t>
        </r>
      </text>
    </comment>
    <comment ref="K3" authorId="1" shapeId="0">
      <text>
        <r>
          <rPr>
            <sz val="12"/>
            <color rgb="FF000000"/>
            <rFont val="Tahoma"/>
            <family val="2"/>
          </rPr>
          <t xml:space="preserve">Proceso, política, dispositivo, práctica, herramienta, instrumento, instancia u otra acción existente que actúa para minimizar el riesgo de corrupción.
</t>
        </r>
        <r>
          <rPr>
            <sz val="12"/>
            <color rgb="FF000000"/>
            <rFont val="Tahoma"/>
            <family val="2"/>
          </rPr>
          <t xml:space="preserve">
</t>
        </r>
        <r>
          <rPr>
            <b/>
            <i/>
            <sz val="16"/>
            <color rgb="FF000000"/>
            <rFont val="Tahoma"/>
            <family val="2"/>
          </rPr>
          <t>Se pueden establecer de uno(1)  a cuatro (4) controles según el estudio del riesgo</t>
        </r>
      </text>
    </comment>
    <comment ref="L3" authorId="2" shapeId="0">
      <text>
        <r>
          <rPr>
            <sz val="9"/>
            <color rgb="FF000000"/>
            <rFont val="Tahoma"/>
            <family val="2"/>
          </rPr>
          <t>Desplazamiento de zona de riesgo, de acuerdo a resultado de la evaluación de los controles. VER MATRIZ  DE DESPLAZAMIENTO EN HOJA  SIGUIENTE DEL EXCEL SI LA SUMA DE(L)  CONTROL(ES) ES  MENOR A 85 NO HAY DESPLAZAMIENTO EN EL RIESGO RESIDUAL</t>
        </r>
      </text>
    </comment>
    <comment ref="M3" authorId="2" shapeId="0">
      <text>
        <r>
          <rPr>
            <b/>
            <sz val="11"/>
            <color rgb="FF000000"/>
            <rFont val="Tahoma"/>
            <family val="2"/>
          </rPr>
          <t>oca:</t>
        </r>
        <r>
          <rPr>
            <sz val="11"/>
            <color rgb="FF000000"/>
            <rFont val="Tahoma"/>
            <family val="2"/>
          </rPr>
          <t xml:space="preserve">
En todo caso se requiere que la entidad propenda por eliminar el riesgo de corrupción (ELIMINAR) ó llevarlo a zona de riesgo baja (REDUCIR)</t>
        </r>
      </text>
    </comment>
    <comment ref="N3" authorId="1" shapeId="0">
      <text>
        <r>
          <rPr>
            <sz val="12"/>
            <color rgb="FF000000"/>
            <rFont val="Tahoma"/>
            <family val="2"/>
          </rPr>
          <t>Describa las opciones de respuesta ante los riesgos tendientes a eliminar o reducir el riesgo residual</t>
        </r>
      </text>
    </comment>
    <comment ref="O3" authorId="1" shapeId="0">
      <text>
        <r>
          <rPr>
            <sz val="14"/>
            <color rgb="FF000000"/>
            <rFont val="Tahoma"/>
            <family val="2"/>
          </rPr>
          <t>Identifique los cargos de los funcionarios encargados de adelantar las acciones propuestas.</t>
        </r>
      </text>
    </comment>
    <comment ref="P3" authorId="1" shapeId="0">
      <text>
        <r>
          <rPr>
            <sz val="12"/>
            <color rgb="FF000000"/>
            <rFont val="Tahoma"/>
            <family val="2"/>
          </rPr>
          <t>Escriba las fechas establecidas para implementar las acciones por parte del grupo de trabajo.</t>
        </r>
      </text>
    </comment>
    <comment ref="Q3" authorId="1" shapeId="0">
      <text>
        <r>
          <rPr>
            <sz val="12"/>
            <color rgb="FF000000"/>
            <rFont val="Tahoma"/>
            <family val="2"/>
          </rPr>
          <t>Defina los indicadores para evaluar el desarrollo de las acciones implementadas.</t>
        </r>
      </text>
    </comment>
    <comment ref="R3" authorId="1" shapeId="0">
      <text>
        <r>
          <rPr>
            <sz val="12"/>
            <color rgb="FF000000"/>
            <rFont val="Tahoma"/>
            <family val="2"/>
          </rPr>
          <t>Defina los indicadores para evaluar el desarrollo de las acciones implementadas.</t>
        </r>
      </text>
    </comment>
    <comment ref="S3" authorId="1" shapeId="0">
      <text>
        <r>
          <rPr>
            <sz val="12"/>
            <color rgb="FF000000"/>
            <rFont val="Tahoma"/>
            <family val="2"/>
          </rPr>
          <t>Defina los indicadores para evaluar el desarrollo de las acciones implementadas.</t>
        </r>
      </text>
    </comment>
    <comment ref="Q43" authorId="3" shapeId="0">
      <text>
        <r>
          <rPr>
            <sz val="11"/>
            <color indexed="81"/>
            <rFont val="Tahoma"/>
            <family val="2"/>
          </rPr>
          <t>INDICADOR NO PEGA</t>
        </r>
      </text>
    </comment>
    <comment ref="Q45" authorId="3" shapeId="0">
      <text>
        <r>
          <rPr>
            <b/>
            <sz val="9"/>
            <color indexed="81"/>
            <rFont val="Tahoma"/>
            <family val="2"/>
          </rPr>
          <t>csaenz:</t>
        </r>
        <r>
          <rPr>
            <sz val="9"/>
            <color indexed="81"/>
            <rFont val="Tahoma"/>
            <family val="2"/>
          </rPr>
          <t xml:space="preserve">
</t>
        </r>
        <r>
          <rPr>
            <sz val="11"/>
            <color indexed="81"/>
            <rFont val="Tahoma"/>
            <family val="2"/>
          </rPr>
          <t>MIRAR INDICADOR</t>
        </r>
      </text>
    </comment>
  </commentList>
</comments>
</file>

<file path=xl/comments2.xml><?xml version="1.0" encoding="utf-8"?>
<comments xmlns="http://schemas.openxmlformats.org/spreadsheetml/2006/main">
  <authors>
    <author>CORPONOR</author>
    <author>Leonardo</author>
    <author>cinterno</author>
    <author>npineda</author>
    <author>npinedaj</author>
  </authors>
  <commentList>
    <comment ref="A4" authorId="0" shapeId="0">
      <text>
        <r>
          <rPr>
            <sz val="10"/>
            <color rgb="FF000000"/>
            <rFont val="Tahoma"/>
            <family val="2"/>
          </rPr>
          <t xml:space="preserve">DEFINIR QUE TIPO DE PROCESO ES: 
</t>
        </r>
        <r>
          <rPr>
            <b/>
            <sz val="10"/>
            <color rgb="FF000000"/>
            <rFont val="Tahoma"/>
            <family val="2"/>
          </rPr>
          <t>ESTRATEGICO
MISIONAL
APOYO
EVALUACION</t>
        </r>
      </text>
    </comment>
    <comment ref="B4" authorId="0" shapeId="0">
      <text>
        <r>
          <rPr>
            <sz val="10"/>
            <color rgb="FF000000"/>
            <rFont val="Tahoma"/>
            <family val="2"/>
          </rPr>
          <t xml:space="preserve">SE ESCRIBE EL PROCESO CORRESPONDIENTE SEGÚN EL MAPA DE PROCESOS </t>
        </r>
      </text>
    </comment>
    <comment ref="C4" authorId="0" shapeId="0">
      <text>
        <r>
          <rPr>
            <sz val="10"/>
            <color rgb="FF000000"/>
            <rFont val="Tahoma"/>
            <family val="2"/>
          </rPr>
          <t>SE ESCRIBE EL OBJETIVO DEL PROCESO ESTABLECIDO EN LA CARACTERIZACION DEL MISMO</t>
        </r>
      </text>
    </comment>
    <comment ref="D4" authorId="0" shapeId="0">
      <text>
        <r>
          <rPr>
            <sz val="10"/>
            <color rgb="FF000000"/>
            <rFont val="Tahoma"/>
            <family val="2"/>
          </rPr>
          <t>SON LOS MEDIOS, LAS CIRCUSTANCIAS  Y AGENTES GENERADORES DEL RIESGO:
FACTORES INTERNOS Y EXTERNOS</t>
        </r>
      </text>
    </comment>
    <comment ref="E4" authorId="0" shapeId="0">
      <text>
        <r>
          <rPr>
            <sz val="12"/>
            <color rgb="FF000000"/>
            <rFont val="Tahoma"/>
            <family val="2"/>
          </rPr>
          <t>Posibilidad de que por acción u omisión, se use el poder para desviar la gestión de lo público hacia el beneficio privado.</t>
        </r>
      </text>
    </comment>
    <comment ref="F4" authorId="0" shapeId="0">
      <text>
        <r>
          <rPr>
            <sz val="12"/>
            <color rgb="FF000000"/>
            <rFont val="Tahoma"/>
            <family val="2"/>
          </rPr>
          <t>Constituyen los efectos de la ocurrencia del riesgo sobre los objetivos de la entidad; generalmente se dan sobre las personas o los bienes materiales o inmateriales con incidencias importantes tales como
sanciones, pérdidas económicas, de información, de bienes, de imagen, de credibilidad y de confianza, interrupción del servicio, entre otros.</t>
        </r>
      </text>
    </comment>
    <comment ref="AC4" authorId="1" shapeId="0">
      <text>
        <r>
          <rPr>
            <sz val="12"/>
            <color rgb="FF000000"/>
            <rFont val="Tahoma"/>
            <family val="2"/>
          </rPr>
          <t>Describa las opciones de respuesta ante los riesgos tendientes a eliminar o reducir el riesgo residual</t>
        </r>
      </text>
    </comment>
    <comment ref="AD4" authorId="1" shapeId="0">
      <text>
        <r>
          <rPr>
            <sz val="14"/>
            <color rgb="FF000000"/>
            <rFont val="Tahoma"/>
            <family val="2"/>
          </rPr>
          <t>Identifique los cargos de los funcionarios encargados de adelantar las acciones propuestas.</t>
        </r>
      </text>
    </comment>
    <comment ref="AE4" authorId="1" shapeId="0">
      <text>
        <r>
          <rPr>
            <sz val="12"/>
            <color rgb="FF000000"/>
            <rFont val="Tahoma"/>
            <family val="2"/>
          </rPr>
          <t>Escriba las fechas establecidas para implementar las acciones por parte del grupo de trabajo.</t>
        </r>
      </text>
    </comment>
    <comment ref="AF4" authorId="1" shapeId="0">
      <text>
        <r>
          <rPr>
            <sz val="12"/>
            <color rgb="FF000000"/>
            <rFont val="Tahoma"/>
            <family val="2"/>
          </rPr>
          <t>Defina los indicadores para evaluar el desarrollo de las acciones implementadas.</t>
        </r>
      </text>
    </comment>
    <comment ref="AG4" authorId="1" shapeId="0">
      <text>
        <r>
          <rPr>
            <sz val="12"/>
            <color rgb="FF000000"/>
            <rFont val="Tahoma"/>
            <family val="2"/>
          </rPr>
          <t>Defina los indicadores para evaluar el desarrollo de las acciones implementadas.</t>
        </r>
      </text>
    </comment>
    <comment ref="AH4" authorId="1" shapeId="0">
      <text>
        <r>
          <rPr>
            <sz val="12"/>
            <color rgb="FF000000"/>
            <rFont val="Tahoma"/>
            <family val="2"/>
          </rPr>
          <t>Defina los indicadores para evaluar el desarrollo de las acciones implementadas.</t>
        </r>
      </text>
    </comment>
    <comment ref="G5" authorId="2" shapeId="0">
      <text>
        <r>
          <rPr>
            <b/>
            <sz val="9"/>
            <color rgb="FF000000"/>
            <rFont val="Tahoma"/>
            <family val="2"/>
          </rPr>
          <t>cinterno: ESTABLECER EL VALOR ACORDE A LA FRECUENCIA</t>
        </r>
        <r>
          <rPr>
            <sz val="9"/>
            <color rgb="FF000000"/>
            <rFont val="Tahoma"/>
            <family val="2"/>
          </rPr>
          <t xml:space="preserve">
</t>
        </r>
        <r>
          <rPr>
            <sz val="12"/>
            <color rgb="FF000000"/>
            <rFont val="Tahoma"/>
            <family val="2"/>
          </rPr>
          <t xml:space="preserve">Oportunidad de ocurrencia de un riesgo, se mide según la frecuencia (número de veces que se ha presentado el riesgo en un periodo determinado)
</t>
        </r>
        <r>
          <rPr>
            <sz val="12"/>
            <color rgb="FF000000"/>
            <rFont val="Tahoma"/>
            <family val="2"/>
          </rPr>
          <t xml:space="preserve">¿No se ha presentado en los últimos 5 años? </t>
        </r>
        <r>
          <rPr>
            <b/>
            <sz val="12"/>
            <color rgb="FF000000"/>
            <rFont val="Tahoma"/>
            <family val="2"/>
          </rPr>
          <t>Rara vez "VALOR 1"</t>
        </r>
        <r>
          <rPr>
            <sz val="12"/>
            <color rgb="FF000000"/>
            <rFont val="Tahoma"/>
            <family val="2"/>
          </rPr>
          <t xml:space="preserve">
</t>
        </r>
        <r>
          <rPr>
            <sz val="12"/>
            <color rgb="FF000000"/>
            <rFont val="Tahoma"/>
            <family val="2"/>
          </rPr>
          <t xml:space="preserve">¿Se presentó una vez en los últimos 5 años ? </t>
        </r>
        <r>
          <rPr>
            <b/>
            <sz val="12"/>
            <color rgb="FF000000"/>
            <rFont val="Tahoma"/>
            <family val="2"/>
          </rPr>
          <t>Improbable  "VALOR 2"</t>
        </r>
        <r>
          <rPr>
            <sz val="12"/>
            <color rgb="FF000000"/>
            <rFont val="Tahoma"/>
            <family val="2"/>
          </rPr>
          <t xml:space="preserve">
</t>
        </r>
        <r>
          <rPr>
            <sz val="12"/>
            <color rgb="FF000000"/>
            <rFont val="Tahoma"/>
            <family val="2"/>
          </rPr>
          <t xml:space="preserve">¿Se presentó una vez en los últimos 2 años ? </t>
        </r>
        <r>
          <rPr>
            <b/>
            <sz val="12"/>
            <color rgb="FF000000"/>
            <rFont val="Tahoma"/>
            <family val="2"/>
          </rPr>
          <t>Posible  "VALOR 3"</t>
        </r>
        <r>
          <rPr>
            <sz val="12"/>
            <color rgb="FF000000"/>
            <rFont val="Tahoma"/>
            <family val="2"/>
          </rPr>
          <t xml:space="preserve">
</t>
        </r>
        <r>
          <rPr>
            <sz val="12"/>
            <color rgb="FF000000"/>
            <rFont val="Tahoma"/>
            <family val="2"/>
          </rPr>
          <t>¿Se presentó una vez el el último año?</t>
        </r>
        <r>
          <rPr>
            <b/>
            <sz val="12"/>
            <color rgb="FF000000"/>
            <rFont val="Tahoma"/>
            <family val="2"/>
          </rPr>
          <t xml:space="preserve"> Probable "VALOR 4"</t>
        </r>
        <r>
          <rPr>
            <sz val="12"/>
            <color rgb="FF000000"/>
            <rFont val="Tahoma"/>
            <family val="2"/>
          </rPr>
          <t xml:space="preserve">
</t>
        </r>
        <r>
          <rPr>
            <sz val="12"/>
            <color rgb="FF000000"/>
            <rFont val="Tahoma"/>
            <family val="2"/>
          </rPr>
          <t xml:space="preserve">¿Se ha presentado más de una vez en el último año? </t>
        </r>
        <r>
          <rPr>
            <b/>
            <sz val="12"/>
            <color rgb="FF000000"/>
            <rFont val="Tahoma"/>
            <family val="2"/>
          </rPr>
          <t xml:space="preserve">Casi seguro "VALOR 5"
</t>
        </r>
        <r>
          <rPr>
            <b/>
            <sz val="12"/>
            <color rgb="FF000000"/>
            <rFont val="Tahoma"/>
            <family val="2"/>
          </rPr>
          <t xml:space="preserve">
</t>
        </r>
        <r>
          <rPr>
            <b/>
            <sz val="12"/>
            <color rgb="FF000000"/>
            <rFont val="Tahoma"/>
            <family val="2"/>
          </rPr>
          <t>LOS VALORES ESTARAN ENTRE EL 1 Y EL 5 ACORDE A LOS PARAMETROS ANTES SEÑALADOS</t>
        </r>
      </text>
    </comment>
    <comment ref="H5" authorId="0" shapeId="0">
      <text>
        <r>
          <rPr>
            <sz val="11"/>
            <color rgb="FF000000"/>
            <rFont val="Tahoma"/>
            <family val="2"/>
          </rPr>
          <t>Oportunidad de ocurrencia de un riesgo, se mide según la frecuencia (número de veces que se ha presentado el riesgo en un periodo determinado)
¿No se ha presentado en los últimos 5 años?</t>
        </r>
        <r>
          <rPr>
            <b/>
            <sz val="11"/>
            <color rgb="FF000000"/>
            <rFont val="Tahoma"/>
            <family val="2"/>
          </rPr>
          <t xml:space="preserve"> Rara vez 1</t>
        </r>
        <r>
          <rPr>
            <sz val="11"/>
            <color rgb="FF000000"/>
            <rFont val="Tahoma"/>
            <family val="2"/>
          </rPr>
          <t xml:space="preserve">
¿Se presentó una vez en los últimos 5 años ? </t>
        </r>
        <r>
          <rPr>
            <b/>
            <sz val="11"/>
            <color rgb="FF000000"/>
            <rFont val="Tahoma"/>
            <family val="2"/>
          </rPr>
          <t>Improbable 2</t>
        </r>
        <r>
          <rPr>
            <sz val="11"/>
            <color rgb="FF000000"/>
            <rFont val="Tahoma"/>
            <family val="2"/>
          </rPr>
          <t xml:space="preserve">
¿Se presentó una vez en los últimos 2 años ? </t>
        </r>
        <r>
          <rPr>
            <b/>
            <sz val="11"/>
            <color rgb="FF000000"/>
            <rFont val="Tahoma"/>
            <family val="2"/>
          </rPr>
          <t>Posible 3</t>
        </r>
        <r>
          <rPr>
            <sz val="11"/>
            <color rgb="FF000000"/>
            <rFont val="Tahoma"/>
            <family val="2"/>
          </rPr>
          <t xml:space="preserve">
¿Se presentó una vez el el último año? </t>
        </r>
        <r>
          <rPr>
            <b/>
            <sz val="11"/>
            <color rgb="FF000000"/>
            <rFont val="Tahoma"/>
            <family val="2"/>
          </rPr>
          <t>Probable 4</t>
        </r>
        <r>
          <rPr>
            <sz val="11"/>
            <color rgb="FF000000"/>
            <rFont val="Tahoma"/>
            <family val="2"/>
          </rPr>
          <t xml:space="preserve">
¿Se ha presentado más de una vez en el último año?</t>
        </r>
        <r>
          <rPr>
            <b/>
            <sz val="11"/>
            <color rgb="FF000000"/>
            <rFont val="Tahoma"/>
            <family val="2"/>
          </rPr>
          <t xml:space="preserve"> Casi seguro 5</t>
        </r>
      </text>
    </comment>
    <comment ref="I5" authorId="2" shapeId="0">
      <text>
        <r>
          <rPr>
            <b/>
            <sz val="14"/>
            <color rgb="FF000000"/>
            <rFont val="Tahoma"/>
            <family val="2"/>
          </rPr>
          <t xml:space="preserve">cinterno:
</t>
        </r>
        <r>
          <rPr>
            <b/>
            <sz val="14"/>
            <color rgb="FF000000"/>
            <rFont val="Tahoma"/>
            <family val="2"/>
          </rPr>
          <t xml:space="preserve">Las casillas: Sea afirmativa o negativa su materializacion deben ser diligenciadas con una "x" 
</t>
        </r>
        <r>
          <rPr>
            <b/>
            <sz val="14"/>
            <color rgb="FF000000"/>
            <rFont val="Tahoma"/>
            <family val="2"/>
          </rPr>
          <t xml:space="preserve">Los resultados siguientes son automaticos.
</t>
        </r>
        <r>
          <rPr>
            <sz val="14"/>
            <color rgb="FF000000"/>
            <rFont val="Tahoma"/>
            <family val="2"/>
          </rPr>
          <t xml:space="preserve">
</t>
        </r>
        <r>
          <rPr>
            <b/>
            <i/>
            <sz val="14"/>
            <color rgb="FF000000"/>
            <rFont val="Tahoma"/>
            <family val="2"/>
          </rPr>
          <t xml:space="preserve">Para cada respuesta afirmativa asignara un valor de uno(1) 
</t>
        </r>
        <r>
          <rPr>
            <b/>
            <i/>
            <sz val="14"/>
            <color rgb="FF000000"/>
            <rFont val="Tahoma"/>
            <family val="2"/>
          </rPr>
          <t xml:space="preserve">Para las respuesta negativa no asignara  algún valor cero (0) </t>
        </r>
      </text>
    </comment>
    <comment ref="M5" authorId="0" shapeId="0">
      <text>
        <r>
          <rPr>
            <sz val="11"/>
            <color rgb="FF000000"/>
            <rFont val="Tahoma"/>
            <family val="2"/>
          </rPr>
          <t xml:space="preserve">El impacto se mide según el efecto que puede causar el hecho de corrupción al cumplimiento de los fines de la entidad, estará determinada por el número de respuestas afirmativas así:
Entre 1 y 5, impacto </t>
        </r>
        <r>
          <rPr>
            <b/>
            <sz val="11"/>
            <color rgb="FF000000"/>
            <rFont val="Tahoma"/>
            <family val="2"/>
          </rPr>
          <t>MODERADO=5</t>
        </r>
        <r>
          <rPr>
            <sz val="11"/>
            <color rgb="FF000000"/>
            <rFont val="Tahoma"/>
            <family val="2"/>
          </rPr>
          <t xml:space="preserve">
Entre 6 y 11, impacto</t>
        </r>
        <r>
          <rPr>
            <b/>
            <sz val="11"/>
            <color rgb="FF000000"/>
            <rFont val="Tahoma"/>
            <family val="2"/>
          </rPr>
          <t xml:space="preserve"> MAYOR=10</t>
        </r>
        <r>
          <rPr>
            <sz val="11"/>
            <color rgb="FF000000"/>
            <rFont val="Tahoma"/>
            <family val="2"/>
          </rPr>
          <t xml:space="preserve">
Entre 12 y 19, impacto </t>
        </r>
        <r>
          <rPr>
            <b/>
            <sz val="11"/>
            <color rgb="FF000000"/>
            <rFont val="Tahoma"/>
            <family val="2"/>
          </rPr>
          <t>CATASTRÓFICO=20</t>
        </r>
      </text>
    </comment>
    <comment ref="N5" authorId="1" shapeId="0">
      <text>
        <r>
          <rPr>
            <sz val="12"/>
            <color rgb="FF000000"/>
            <rFont val="Tahoma"/>
            <family val="2"/>
          </rPr>
          <t xml:space="preserve">La zona del riesgo se ubica de acuerdo al resultado de multiplicar la probabilidad por el impacto, estas zonas pueden ser: 
zona de riesgo </t>
        </r>
        <r>
          <rPr>
            <b/>
            <sz val="12"/>
            <color rgb="FF000000"/>
            <rFont val="Tahoma"/>
            <family val="2"/>
          </rPr>
          <t>Baja (de 5 a 10 puntos)</t>
        </r>
        <r>
          <rPr>
            <sz val="12"/>
            <color rgb="FF000000"/>
            <rFont val="Tahoma"/>
            <family val="2"/>
          </rPr>
          <t xml:space="preserve">
zona de riesgo </t>
        </r>
        <r>
          <rPr>
            <b/>
            <sz val="12"/>
            <color rgb="FF000000"/>
            <rFont val="Tahoma"/>
            <family val="2"/>
          </rPr>
          <t>Moderada (de 15 a 25 puntos)</t>
        </r>
        <r>
          <rPr>
            <sz val="12"/>
            <color rgb="FF000000"/>
            <rFont val="Tahoma"/>
            <family val="2"/>
          </rPr>
          <t xml:space="preserve">
zona de riesgo </t>
        </r>
        <r>
          <rPr>
            <b/>
            <sz val="12"/>
            <color rgb="FF000000"/>
            <rFont val="Tahoma"/>
            <family val="2"/>
          </rPr>
          <t>Alta  (de 30 a 50 puntos)</t>
        </r>
        <r>
          <rPr>
            <sz val="12"/>
            <color rgb="FF000000"/>
            <rFont val="Tahoma"/>
            <family val="2"/>
          </rPr>
          <t xml:space="preserve">
zona de riesgo </t>
        </r>
        <r>
          <rPr>
            <b/>
            <sz val="12"/>
            <color rgb="FF000000"/>
            <rFont val="Tahoma"/>
            <family val="2"/>
          </rPr>
          <t>Extrema  (de 60 a 100 puntos)</t>
        </r>
        <r>
          <rPr>
            <sz val="12"/>
            <color rgb="FF000000"/>
            <rFont val="Tahoma"/>
            <family val="2"/>
          </rPr>
          <t xml:space="preserve">
VER MATRIZ DE CALIFICACIÓN EN HOJA SIGUIENTE DEL EXCEL
</t>
        </r>
      </text>
    </comment>
    <comment ref="P5" authorId="1" shapeId="0">
      <text>
        <r>
          <rPr>
            <sz val="12"/>
            <color rgb="FF000000"/>
            <rFont val="Tahoma"/>
            <family val="2"/>
          </rPr>
          <t xml:space="preserve">Proceso, política, dispositivo, práctica, herramienta, instrumento, instancia u otra acción existente que actúa para minimizar el riesgo de corrupción.
</t>
        </r>
        <r>
          <rPr>
            <b/>
            <i/>
            <sz val="16"/>
            <color rgb="FF000000"/>
            <rFont val="Tahoma"/>
            <family val="2"/>
          </rPr>
          <t>Se pueden establecer de uno(1)  a cuatro (4) controles según el estudio del riesgo</t>
        </r>
      </text>
    </comment>
    <comment ref="U5" authorId="3" shapeId="0">
      <text>
        <r>
          <rPr>
            <sz val="12"/>
            <color rgb="FF000000"/>
            <rFont val="Tahoma"/>
            <family val="2"/>
          </rPr>
          <t xml:space="preserve">Para la valoración de los controles se calificará da pregunta así:
</t>
        </r>
        <r>
          <rPr>
            <sz val="12"/>
            <color rgb="FF000000"/>
            <rFont val="Tahoma"/>
            <family val="2"/>
          </rPr>
          <t xml:space="preserve">1. Sí: 15 puntos - No: 0 puntos
</t>
        </r>
        <r>
          <rPr>
            <sz val="12"/>
            <color rgb="FF000000"/>
            <rFont val="Tahoma"/>
            <family val="2"/>
          </rPr>
          <t xml:space="preserve">2. Sí: 5 puntos - No: 0 puntos
</t>
        </r>
        <r>
          <rPr>
            <sz val="12"/>
            <color rgb="FF000000"/>
            <rFont val="Tahoma"/>
            <family val="2"/>
          </rPr>
          <t xml:space="preserve">3. Sí: 15 puntos - No: 0 puntos
</t>
        </r>
        <r>
          <rPr>
            <sz val="12"/>
            <color rgb="FF000000"/>
            <rFont val="Tahoma"/>
            <family val="2"/>
          </rPr>
          <t xml:space="preserve">4. Sí: 10 puntos - No: 0 puntos
</t>
        </r>
        <r>
          <rPr>
            <sz val="12"/>
            <color rgb="FF000000"/>
            <rFont val="Tahoma"/>
            <family val="2"/>
          </rPr>
          <t xml:space="preserve">5. Sí:  15 puntos - No: 0 puntos
</t>
        </r>
        <r>
          <rPr>
            <sz val="12"/>
            <color rgb="FF000000"/>
            <rFont val="Tahoma"/>
            <family val="2"/>
          </rPr>
          <t xml:space="preserve">6. Sí:10 puntos - No: 0 puntos
</t>
        </r>
        <r>
          <rPr>
            <sz val="12"/>
            <color rgb="FF000000"/>
            <rFont val="Tahoma"/>
            <family val="2"/>
          </rPr>
          <t xml:space="preserve">7. Sí:30 puntos - No: 0 puntos
</t>
        </r>
        <r>
          <rPr>
            <b/>
            <sz val="12"/>
            <color rgb="FF000000"/>
            <rFont val="Tahoma"/>
            <family val="2"/>
          </rPr>
          <t>NOTA: LAS CASILLAS DEL  SI Y EL NO SOLO DEBEN SER DILIGENCIADAS CON UN "x"  EL FORMATO  REALIZA LA PUNTUACION AUTOMATICAMENTE.</t>
        </r>
      </text>
    </comment>
    <comment ref="Z5" authorId="2" shapeId="0">
      <text>
        <r>
          <rPr>
            <b/>
            <sz val="9"/>
            <color rgb="FF000000"/>
            <rFont val="Tahoma"/>
            <family val="2"/>
          </rPr>
          <t>cinterno:</t>
        </r>
        <r>
          <rPr>
            <sz val="9"/>
            <color rgb="FF000000"/>
            <rFont val="Tahoma"/>
            <family val="2"/>
          </rPr>
          <t xml:space="preserve">
SE CALIFICARA EN TRES RANGOS:
FUERTE:(96-100)
MODERADO (86-95)
DEBIL: (0-85)
EN EL CASO DE RANGO DEBIL NO HABRA DESPLAZMIENTO EN EL RIESGO  Y EL SISTEMA TOMA LA ZONA DE RIESGOS DEL RIESGO INHERENTE</t>
        </r>
      </text>
    </comment>
    <comment ref="AA5" authorId="3" shapeId="0">
      <text>
        <r>
          <rPr>
            <sz val="9"/>
            <color rgb="FF000000"/>
            <rFont val="Tahoma"/>
            <family val="2"/>
          </rPr>
          <t>Desplazamiento de zona de riesgo, de acuerdo a resultado de la evaluación de los controles. VER MATRIZ  DE DESPLAZAMIENTO EN HOJA  SIGUIENTE DEL EXCEL SI LA SUMA DE(L)  CONTTOL(ES) ES  MENOR A 85 NO HAY DESPLAZAMIENTO EN EL RIESGO RESIDUAL</t>
        </r>
      </text>
    </comment>
    <comment ref="AB5" authorId="3" shapeId="0">
      <text>
        <r>
          <rPr>
            <b/>
            <sz val="11"/>
            <color rgb="FF000000"/>
            <rFont val="Tahoma"/>
            <family val="2"/>
          </rPr>
          <t>oci:</t>
        </r>
        <r>
          <rPr>
            <sz val="11"/>
            <color rgb="FF000000"/>
            <rFont val="Tahoma"/>
            <family val="2"/>
          </rPr>
          <t xml:space="preserve">
En todo caso se requiere que la entidad propenda por eliminar el riesgo de corrupción (ELIMINAR) ó llevarlo a zona de riesgo baja (REDUCIR)</t>
        </r>
      </text>
    </comment>
    <comment ref="Q6" authorId="4" shapeId="0">
      <text>
        <r>
          <rPr>
            <b/>
            <sz val="8"/>
            <color rgb="FF000000"/>
            <rFont val="Tahoma"/>
            <family val="2"/>
          </rPr>
          <t>oci:</t>
        </r>
        <r>
          <rPr>
            <sz val="8"/>
            <color rgb="FF000000"/>
            <rFont val="Tahoma"/>
            <family val="2"/>
          </rPr>
          <t xml:space="preserve">
PREVENTIVO: Se orienta a eliminar las causas del riesgo, para prevenir su ocurrencia o materiazalición
</t>
        </r>
        <r>
          <rPr>
            <b/>
            <sz val="12"/>
            <color rgb="FF000000"/>
            <rFont val="Tahoma"/>
            <family val="2"/>
          </rPr>
          <t>Diligenciar solo con una "X"</t>
        </r>
      </text>
    </comment>
    <comment ref="R6" authorId="3" shapeId="0">
      <text>
        <r>
          <rPr>
            <b/>
            <sz val="9"/>
            <color rgb="FF000000"/>
            <rFont val="Tahoma"/>
            <family val="2"/>
          </rPr>
          <t>oci:</t>
        </r>
        <r>
          <rPr>
            <sz val="9"/>
            <color rgb="FF000000"/>
            <rFont val="Tahoma"/>
            <family val="2"/>
          </rPr>
          <t xml:space="preserve">
DETECTIVO: aquellosnque registran un evento después de presentado, sirven para descubrir resultados no previstos y alertar la presencia del riesgo
</t>
        </r>
        <r>
          <rPr>
            <b/>
            <sz val="12"/>
            <color rgb="FF000000"/>
            <rFont val="Tahoma"/>
            <family val="2"/>
          </rPr>
          <t>Diliguenciar solo con una "x"</t>
        </r>
      </text>
    </comment>
    <comment ref="S6" authorId="4" shapeId="0">
      <text>
        <r>
          <rPr>
            <b/>
            <sz val="8"/>
            <color rgb="FF000000"/>
            <rFont val="Tahoma"/>
            <family val="2"/>
          </rPr>
          <t>oci:</t>
        </r>
        <r>
          <rPr>
            <sz val="8"/>
            <color rgb="FF000000"/>
            <rFont val="Tahoma"/>
            <family val="2"/>
          </rPr>
          <t xml:space="preserve">
CORRECTIVO:  aquellos que pérmiten, después de ser detectado el evento no deseado, el restablecimiento de la actividad
</t>
        </r>
        <r>
          <rPr>
            <b/>
            <sz val="12"/>
            <color rgb="FF000000"/>
            <rFont val="Tahoma"/>
            <family val="2"/>
          </rPr>
          <t>Diligenciar solo con una "x"</t>
        </r>
      </text>
    </comment>
    <comment ref="X6" authorId="2" shapeId="0">
      <text>
        <r>
          <rPr>
            <b/>
            <sz val="9"/>
            <color rgb="FF000000"/>
            <rFont val="Tahoma"/>
            <family val="2"/>
          </rPr>
          <t>Oci:
Si se diseña mas de un control se promedia en la casilla X5 ponderacion de controles</t>
        </r>
      </text>
    </comment>
  </commentList>
</comments>
</file>

<file path=xl/sharedStrings.xml><?xml version="1.0" encoding="utf-8"?>
<sst xmlns="http://schemas.openxmlformats.org/spreadsheetml/2006/main" count="1646" uniqueCount="694">
  <si>
    <t>IDENTIFICACIÓN DEL RIESGO</t>
  </si>
  <si>
    <t>ANÁLISIS DEL RIESGO</t>
  </si>
  <si>
    <t>VALORACIÓN DEL RIESGO</t>
  </si>
  <si>
    <t>ADMINISTRACION DEL RIESGO</t>
  </si>
  <si>
    <t>(1) TIPO DE PROCESO</t>
  </si>
  <si>
    <t>(2) PROCESO</t>
  </si>
  <si>
    <t>(3) OBJETIVO</t>
  </si>
  <si>
    <t>(4) CAUSAS</t>
  </si>
  <si>
    <t>(5) RIESGO
DE CORRUPCIÓN</t>
  </si>
  <si>
    <t>(6) EFECTO (Consecuencia)</t>
  </si>
  <si>
    <t>(7) EVALUACIÓN DEL RIESGO (riesgo inherente)</t>
  </si>
  <si>
    <t>(8) VALORACIÓN DE CONTROLES</t>
  </si>
  <si>
    <t>(9) VALORACIÓN RIESGO RESIDUAL</t>
  </si>
  <si>
    <t>(10) ACCIONES</t>
  </si>
  <si>
    <t>(11) RESPONSABLES</t>
  </si>
  <si>
    <t>(12) CRONOGRAMA
(fecha limite de cumplimiento)</t>
  </si>
  <si>
    <t>(13) INDICADOR</t>
  </si>
  <si>
    <t>FRECUENCIA PROBABILIDAD</t>
  </si>
  <si>
    <t>(7.1)
PROBABILIDAD</t>
  </si>
  <si>
    <t>(7,2) PREGUNTAS PARA DETERMINAR IMPACTO</t>
  </si>
  <si>
    <t xml:space="preserve">(7,3) IMPACTO </t>
  </si>
  <si>
    <t>(7,4) VALORACION ZONA DE RIESGO</t>
  </si>
  <si>
    <t>ZONA DE RIESGO</t>
  </si>
  <si>
    <t>(8,1) CONTROL ACTUAL</t>
  </si>
  <si>
    <t>(8,2) CRITERIOS PARA LA EVALUACIÓN DE CONTROLES</t>
  </si>
  <si>
    <t>(8,3) PUNTAJE EVALUACIÓN CONTROLES</t>
  </si>
  <si>
    <t>RANGO CALIFICACION DEL CONTROL</t>
  </si>
  <si>
    <t xml:space="preserve"> ZONA DEL RIESGO RESIDUAL</t>
  </si>
  <si>
    <t>MEDIDA DE RESPUESTA AL RIESGO</t>
  </si>
  <si>
    <t>Si el riesgo se materializa podría?</t>
  </si>
  <si>
    <t xml:space="preserve">SI </t>
  </si>
  <si>
    <t>NO</t>
  </si>
  <si>
    <t>Total de respuestas afirmativas</t>
  </si>
  <si>
    <t>Descripción</t>
  </si>
  <si>
    <t>P</t>
  </si>
  <si>
    <t>D</t>
  </si>
  <si>
    <t>C</t>
  </si>
  <si>
    <t>No.</t>
  </si>
  <si>
    <t>Criterio de medición</t>
  </si>
  <si>
    <t>Ponderacion Control</t>
  </si>
  <si>
    <t>Ponderación
(Si hay mas de 1 control)</t>
  </si>
  <si>
    <t>1. Afectar al grupo de funcionarios del proceso?</t>
  </si>
  <si>
    <t>CONTROL 1</t>
  </si>
  <si>
    <t>1. Existen manuales, instructivos o procedimientos para el manejo del control?</t>
  </si>
  <si>
    <t>REDUCIR</t>
  </si>
  <si>
    <t>2. Afectar el cumplimiento de metas y objetivos de la dependencia?</t>
  </si>
  <si>
    <t>2. Está definido el responsable de la ejecución del control y del seguimiento?</t>
  </si>
  <si>
    <t>3. El control es automático?</t>
  </si>
  <si>
    <t>4. El control es manual?</t>
  </si>
  <si>
    <t>3. Afectar el cumplimiento de la misión de la entidad?</t>
  </si>
  <si>
    <t>5. La frecuencia de ejecución del control y de seguimiento es adecuada?</t>
  </si>
  <si>
    <t>4. Afectar el cumplimiento de la misión del sector al que pertenece la entidad?</t>
  </si>
  <si>
    <t>6. Se cuenta con evidencias de la ejecución y seguimiento del control?</t>
  </si>
  <si>
    <t>7. El control es efectivo?</t>
  </si>
  <si>
    <t>CONTROL 2</t>
  </si>
  <si>
    <t>5. Generar pérdida de confianza de la entidad, afectando su reputación?</t>
  </si>
  <si>
    <t>6. Generar pérdida de recursos económicos?</t>
  </si>
  <si>
    <t>7. Afectar la generación de los productos o la prestación de los servicios?</t>
  </si>
  <si>
    <t>CONTROL 3</t>
  </si>
  <si>
    <t>8. Da lugar a detrimento de la calidad de vida de la comunidad por pérdida del bien o servicio o recursos públicos?</t>
  </si>
  <si>
    <t>9. Generar pérdida de información de la entidad?</t>
  </si>
  <si>
    <t>10. Generar intervención de los órganos de control, de la Fiscalía u otro ente?</t>
  </si>
  <si>
    <t>CONTROL 4</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</si>
  <si>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</si>
  <si>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</si>
  <si>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</si>
  <si>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</si>
  <si>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</si>
  <si>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pérdidas de vidas humanas?</t>
  </si>
  <si>
    <t>PANEL DE CONTROLES</t>
  </si>
  <si>
    <t>17. Afectar la imagen regional?</t>
  </si>
  <si>
    <t>18. Afectar la imagen nacional?</t>
  </si>
  <si>
    <t>19. Genera daño ambiental</t>
  </si>
  <si>
    <t>X</t>
  </si>
  <si>
    <t>x</t>
  </si>
  <si>
    <t>MAPA DE RIESGOS VIGENCIA 2021</t>
  </si>
  <si>
    <t>Incumplimientos legales, investigaciones, sanciones.</t>
  </si>
  <si>
    <t>Designación de responsable</t>
  </si>
  <si>
    <t>Informes Elaborados</t>
  </si>
  <si>
    <t>Publicaciones realizadas</t>
  </si>
  <si>
    <t>Permanente</t>
  </si>
  <si>
    <t>Seguimiento y Control al cumplimiento de términos</t>
  </si>
  <si>
    <t>Procedimientos PQRSD</t>
  </si>
  <si>
    <t>Ejecución de  actividades de aspiración y limpieza diaria de las unidades documentales y inventariado  del archivo documental ubicado en el archivo central.</t>
  </si>
  <si>
    <t>GESTIÓN TALENTO HUMANO</t>
  </si>
  <si>
    <t>Errores de contratación y alteración al debido proceso</t>
  </si>
  <si>
    <t>Talento Humano</t>
  </si>
  <si>
    <t>Cada vez que se presente un aspirante para ocupar un cargo vacante</t>
  </si>
  <si>
    <t>Falta de personal para realizar la actividad y mantener actualizado el proceso</t>
  </si>
  <si>
    <t>Poca oportunidad frente a las entidades que solicitan dicha información</t>
  </si>
  <si>
    <t>Ausencia de personal interno con conocimiento en el Sistema para que realice la auditoria</t>
  </si>
  <si>
    <t>Sanciones por parte del ministerio de Trabajo</t>
  </si>
  <si>
    <t>La actuación administrativa por acción u omisión</t>
  </si>
  <si>
    <t>Inadecuada defensa de los intereses de la entidad</t>
  </si>
  <si>
    <t>mensual</t>
  </si>
  <si>
    <t>Alimentar continuamente el cuadro de procesos judiciales</t>
  </si>
  <si>
    <t>Mensual</t>
  </si>
  <si>
    <t>Apartarse del procedimiento establecido por la Subdirección de Transporte con el fin de obtener un beneficio particular.</t>
  </si>
  <si>
    <t xml:space="preserve">No. de procedimientos revisados </t>
  </si>
  <si>
    <t>Deterioro de la imagen y confianza institucional.
Sanciones de orden penal y disciplinario</t>
  </si>
  <si>
    <t>Continuo</t>
  </si>
  <si>
    <t>Enlazar las bases de datos descritas en el objetivo</t>
  </si>
  <si>
    <t>No. bases actualizadas y enlazadas</t>
  </si>
  <si>
    <t>Administrar eficientemente los recursos económicos y físicos de la entidad, para lograr el cumplimiento de los objetivos institucionales</t>
  </si>
  <si>
    <t>Detrimento patrimonial</t>
  </si>
  <si>
    <t>N° de conciliaciones realizadas /12</t>
  </si>
  <si>
    <t>Insolvencia para pago de obligaciones</t>
  </si>
  <si>
    <t>Ineficiencia Administrativa</t>
  </si>
  <si>
    <t xml:space="preserve"> Plan anual de Caja- PAC</t>
  </si>
  <si>
    <t>Plan Anual de Caja Actualizado</t>
  </si>
  <si>
    <t xml:space="preserve">REPORTES DE INFORMES EN LAS FECHAS ESTABLECIDAS </t>
  </si>
  <si>
    <t xml:space="preserve">conciliaciones bancarias e ingresos mensuales </t>
  </si>
  <si>
    <t>Perdida y deterioro de bienes de la entidad.</t>
  </si>
  <si>
    <t>Revisión y actualización de los inventarios para detectar faltantes y deterioros de cada uno de los insumos que posee la entidad</t>
  </si>
  <si>
    <t>Inventario consumo Actualizado</t>
  </si>
  <si>
    <t>Software Siigo (modulo inventarios y activos fijos)</t>
  </si>
  <si>
    <t xml:space="preserve"> Revisión y cruce de información de la factura mirando que la cantidad de la factura sea la misma del pedido entregado.</t>
  </si>
  <si>
    <t>Ingreso de información al software SIIGO.</t>
  </si>
  <si>
    <t>Procedimiento de manejo de bienes e inventarios aprobado por el sistema calidad.</t>
  </si>
  <si>
    <t>N° de formatos aplicados de SIGC / Formatos  realizados o requeridos</t>
  </si>
  <si>
    <t>Baja capacidad tecnológica.</t>
  </si>
  <si>
    <t>Mantenimiento preventivo y correctivo de equipos de computo y/o periféricos</t>
  </si>
  <si>
    <t>Mantenimientos realizados/ Mantenimientos programados</t>
  </si>
  <si>
    <t xml:space="preserve">Implementación de Herramientas Software </t>
  </si>
  <si>
    <t>Desarrollo o actualización de herramientas Software para la optimización y gestión de los procesos</t>
  </si>
  <si>
    <t>Contrato de nuevos aplicativo o mantenimiento de software</t>
  </si>
  <si>
    <t xml:space="preserve">* Perdida, daño, alteración y sustracción de información
* Vulnerabilidad </t>
  </si>
  <si>
    <t>Implementación de herramientas de hardware o software (Firewall) para el manejo de la seguridad perimetral</t>
  </si>
  <si>
    <t>Perdida de información de servidores y equipos de computo (pc)</t>
  </si>
  <si>
    <t>Falta de implementacion de un proceso  de registro de pagos de las obligaciones a favor de la AMB diferentes a valorizacion</t>
  </si>
  <si>
    <t>1. Informacion Financiera deficiente</t>
  </si>
  <si>
    <t>Saldos de cartera inexactos de obligaciones diferentes a valorización</t>
  </si>
  <si>
    <t>Generación de relación mensual de consignaciones que presenta el deudor</t>
  </si>
  <si>
    <t>1. Informe mensual de recaudo de cobro persuasivo remitido a SAF</t>
  </si>
  <si>
    <t>Profesional Universitario Cobro Persuasivo</t>
  </si>
  <si>
    <t>Registros de consignaciones en procesos de transporte, ambiental (Suspendido), cesiones tipo C y administrativos, correspondientes a los pagos efectuados por los deudores en los meses correspondientes</t>
  </si>
  <si>
    <t>Errores de forma y de fondo en los titulos remitidos por las diferentes areas de la entidad</t>
  </si>
  <si>
    <t>2. Indebida conformación del título</t>
  </si>
  <si>
    <t xml:space="preserve">No hay exigibilidad del titulo  </t>
  </si>
  <si>
    <t>1. Oficios para devolver a las oficinas de origen los titulos con errores</t>
  </si>
  <si>
    <t>Cada vez que se presente</t>
  </si>
  <si>
    <t># Expedientes devueltos / No expedientes recibidos</t>
  </si>
  <si>
    <t>4. Pérdida documental y de expedientes</t>
  </si>
  <si>
    <t>Demora en los procesos, pérdida de la trazabilidad de las actuaciones, pérdida de expedientes y difícil cobro de la obligación</t>
  </si>
  <si>
    <t>1. Reporte mensual de recaudo de cobro coactivo</t>
  </si>
  <si>
    <t xml:space="preserve">Profesional Universitario cobro coactivo </t>
  </si>
  <si>
    <t>Revisión del estudio de titulos a medida en que se avanza en el tràmite del proceso.</t>
  </si>
  <si>
    <t>Profesional Universitario cobro coactivo, transporte, ambiental, planeación y secretaria general</t>
  </si>
  <si>
    <t>El acto administrativo que se constituye como titulo ejecutivo de valorizacion, y que es la base para el mandamiento de pago contiene errores</t>
  </si>
  <si>
    <t>3. Indebida constitucion del titulo</t>
  </si>
  <si>
    <t>Dificultad e imposibilidad de adelantar el cobro coactivo de la obligacion</t>
  </si>
  <si>
    <t>Revision de titulos y analisis de los respectivos expedientes</t>
  </si>
  <si>
    <t>1. Analisis de titulos, revision de los expedientes</t>
  </si>
  <si>
    <t>Profesional Universitario cobro coactivo, Subdirección Administrativa y Financiera, Secretaría General y Alta Direccion del AMB</t>
  </si>
  <si>
    <t>Cada vez que se requiere</t>
  </si>
  <si>
    <t>Actuaciones administrativas tendientes a corregir las falencias administrativas en el evento que sea posible.</t>
  </si>
  <si>
    <t>Tramitar  el proceso administrativo de cobro coactivo</t>
  </si>
  <si>
    <t xml:space="preserve">Falta de archivadores independientes idóneos para garantizar la conservacion y custodia documental de cobro  coactivo </t>
  </si>
  <si>
    <t>Adquisición y/o modificación de Archivadores y Mobiliarios por  insuficentes.</t>
  </si>
  <si>
    <t>a) Solicitud para la dotación de espacio y mobiliario independendientes que brinden seguridad a expedientes y documentos.                              B) Dotar de  espacio y mobiliario independiente que brinden seguridad a expedientes y documentos</t>
  </si>
  <si>
    <t>a) Profesional universitario cobro coactivo.                       b) Secretaria General , Subdirector Administrativo y Financiero y Director de la Entidad</t>
  </si>
  <si>
    <t>a) Oficio radicado y/o correo electrónico          b) # archivadores idòneos independientes instalados/ # archivadores requeridos</t>
  </si>
  <si>
    <t xml:space="preserve">Falta de personal de apoyo Suficiente e idóneo </t>
  </si>
  <si>
    <t>5. Falta de celeridad y oportunidad en el trámite de los procesos y demás actividades propias de la dependencia.</t>
  </si>
  <si>
    <t>Imposibilidad de culminar los procesos</t>
  </si>
  <si>
    <t>Reuniones de seguimientos de actividades procesales y de la dependencia con los profesionales de cobro coactivo y la subdireccion administrativa y financiera</t>
  </si>
  <si>
    <t>1. Presentar a la Subdirecciòn Administrativa y Financiera oficio radicado</t>
  </si>
  <si>
    <t>Profesional Universitario de Cobro Coactivo .</t>
  </si>
  <si>
    <t>Oficio Radicado y/o correo electrónico.</t>
  </si>
  <si>
    <t>a) Oficio radicado por la profesional universitario de cobro coactivo y la Subdirectora  Administrativa y Financiera  solicitando el personal.                                                                                        b) Suministrar el personal solicitado.</t>
  </si>
  <si>
    <t>a). Radicar a la Subdirectora Administrativa y Financiera el oficio solicitando personal.                                                     b) Personal contratado</t>
  </si>
  <si>
    <t>a) Profesional universitario cobro coactivo                                     b) Secretaria General , Subdirector Administrativo y Financiero y Director de la Entidad</t>
  </si>
  <si>
    <t>a) 30 de mayo de 2021.                                       b) Una vez se radique el oficio debe ser inmediato.</t>
  </si>
  <si>
    <t>a) Oficio radicado y/o correo electrónico               b) Personal contratado</t>
  </si>
  <si>
    <t>Falta de sistematización de los procesos administrativos de cobro coactivo</t>
  </si>
  <si>
    <t>6. Dificultad para el seguimiento de las actuaciones procesales y trámite oportuno de los procesos.</t>
  </si>
  <si>
    <t>Imposibilidad de culminar los procesos en oportunidad</t>
  </si>
  <si>
    <t xml:space="preserve"> Plataformas INTEGRASOFT Y BPM,  que  permite registrar la informacion de los expedientes administrativos de cobro coactivo pendientes por dichas actividades.</t>
  </si>
  <si>
    <t>a) Solicitar el personal idòneo y suficiente para el registo en la plataforma  de los expedientes y actualizar los ya  registrados.                       b) Suministrar el personal diferente a los abogados de apoyo a coactivo.</t>
  </si>
  <si>
    <t>a) Profesional Universitario de Cobro Coactivo .                                        b ) Subdirector Administrativo y Financiera y Director.</t>
  </si>
  <si>
    <t>Falta de depuración de la cartera  correspondiente a procesos</t>
  </si>
  <si>
    <t>7. Informacion Financiera deficiente</t>
  </si>
  <si>
    <t xml:space="preserve">Saldos de cartera inexactos </t>
  </si>
  <si>
    <t xml:space="preserve"> Revisión y modificación de la resolución 110 de enero de 2020 conforme a la ley (Art. 817 del Estatuto Tributario, artículos 9 y 10 de la ley 489 de 1998, Acuerdo metropolitano No. 006 de 2015 y recomendaciones emitidas por control interno de gestión sobre el particular).</t>
  </si>
  <si>
    <t>a) Revisión de la modificación de la  resolución 110 del 28 de enero de  2020.                                            b) Emitir acto administrativo de modificación y reglamentación del reglamento interno de recaudo de cartera modificado conforme a la ley.</t>
  </si>
  <si>
    <t>a)  Subdirector Administrativo y Financiero                                       b ) Subdirector Administrativo y Financiero, Secretaría General y Dirección.</t>
  </si>
  <si>
    <t>a) 13/04/2021                 b) 30/04/2021</t>
  </si>
  <si>
    <t>Resolución reglamento interno de recaudo de cartera modificado.</t>
  </si>
  <si>
    <t>Facultades al Director para modificar resoluciones irrigadoras</t>
  </si>
  <si>
    <t>a) Reiterar a Secretaría General y a Dirección la solicitud de facultades  ante la Junta Metropolitana para modificación de resoluciones irrigadoras y/o asunción de facultades directas conforme a la Ley 1625 de 2013 y Acuerdo metropolitano 020 de 2000.                                        b.) Definición y presentación del proyecto de acuerdo metropolitano ante la Junta Metropolitana para modificación de resoluciones irrigadoras.                                      c) Asunción de facultades directas para modifcar dichas resoluciones.</t>
  </si>
  <si>
    <t xml:space="preserve">a) Subdirectora Administrativa y Financiera                             b) Subdirección Administrativa y Financiera, Secretaría General y Dirección.      C) Subdirección Administrativa y Financiera, Secretaría General y Dirección. </t>
  </si>
  <si>
    <t>a) Oficio radicado y/o correo electrónico            b)Proyecto de acuerdo radicado ante la Junta y/o asunción de facultades directas..             C) Resoluciones modificadoras numeradas y firmadas.</t>
  </si>
  <si>
    <t>Falta de insumos para continuar con las etapas procesales, como el  secuestro de los bienes  y siguientes.</t>
  </si>
  <si>
    <t>8. El no cobro de la obligación y/o prescripción del proceso.</t>
  </si>
  <si>
    <t>Imposibilidad de culminar los procesos y recuperar cartera</t>
  </si>
  <si>
    <t>Suministrar los insumos y elementos de trabajo necesarios para el debido trámite de los procesos.</t>
  </si>
  <si>
    <t>a) Reiterar la solicitud de insumos necesarios para continuar trámite de procesos.                                             b) Suministrar insumos requeridos y/o gestionar los mismos.</t>
  </si>
  <si>
    <t>a) Profesional Universitario de Cobro Coactivo .                                        b ) Subdirector Administrativo y Financiera, Secretaría General  y Director.</t>
  </si>
  <si>
    <t>a) 15/04/2021                                     b) Una vez se levante la suspensión de los términos procesales en cobro coactivo.</t>
  </si>
  <si>
    <t># insumos y/o elementos suministrados /Total de insumos y/o elementos solicitados.</t>
  </si>
  <si>
    <t>Intereses particulares de terceros en la expedición del productos catastrales</t>
  </si>
  <si>
    <t>Generar productos con información inexacta</t>
  </si>
  <si>
    <t>Información o datos de entrada inconsistentes, incompletos o desactualizados</t>
  </si>
  <si>
    <t xml:space="preserve">Falta de control de calidad adecuado en las diversas etapas o fases de los productos
</t>
  </si>
  <si>
    <t>Soborno por parte de terceros para diligenciar erradamente la información</t>
  </si>
  <si>
    <t>Trafico de influencias</t>
  </si>
  <si>
    <t>Consignar erróneamente información alfanumérica en la base de datos catastral</t>
  </si>
  <si>
    <t>Falta de idoneidad del funcionario encargado del tramite</t>
  </si>
  <si>
    <t>Calificar de forma inadecuada las construcciones y/o mejoras</t>
  </si>
  <si>
    <t>Generar avalúos catastrales errados</t>
  </si>
  <si>
    <t>Alterar las áreas verificadas en las construcciones y/o coeficientes de copropiedad</t>
  </si>
  <si>
    <t>Revisión por parte de los coordinadores de los diferentes equipos de catastro</t>
  </si>
  <si>
    <t>Recibir documentación aportada por el peticionario sin verificar su veracidad y calidad</t>
  </si>
  <si>
    <t>Retraso en la expedición de productos catastrales</t>
  </si>
  <si>
    <t>Verificar la documentación aportada por los peticionarios</t>
  </si>
  <si>
    <t>Entregar información que pueda poner en riesgo a los diferentes usuarios y/o atente contra el habeas data</t>
  </si>
  <si>
    <t>Filtración de información y datos sensibles</t>
  </si>
  <si>
    <t>SUBDIRECCIÓN ADMINISTRATIVA Y FIANCIERA (COBRO COACTIVO)</t>
  </si>
  <si>
    <t>SUBDIRECCIÓN ADMINISTRATIVA Y FIANCIERA (C0BRO COACTIVO)</t>
  </si>
  <si>
    <t xml:space="preserve">Actas y/o Oficios </t>
  </si>
  <si>
    <t>Actas de recibo (mts2 recibidos en terreno y valor recaudado en dinero)</t>
  </si>
  <si>
    <t>Realizar seguimiento del estado de avance a procesos policivos de desalojo de invasores</t>
  </si>
  <si>
    <t>Acta de visita y/o informe proceso policivo</t>
  </si>
  <si>
    <t>RARA VEZ</t>
  </si>
  <si>
    <t>SEGUIMIENTO</t>
  </si>
  <si>
    <t>AVANCE 2do cuatrimestre</t>
  </si>
  <si>
    <t>EVIDENCIA</t>
  </si>
  <si>
    <t>EVAUACION DEL RIESGO</t>
  </si>
  <si>
    <t xml:space="preserve">(14) SEGUIMIENTO </t>
  </si>
  <si>
    <t>Se adjunta certificacion de no devoluciones  a las oficinas originadoras por error en los titulos en el 2do cuatrimestre de 2021 (Evidencia Persuasivo 2.1), de igual formase adjunta listado de procesos aperturados en la oficina de cobro persuasivo en el 2do cuatrimestre de 2021 (evidencia 2.2)</t>
  </si>
  <si>
    <t>EVIDENCIAS  2.1   Y 2.2</t>
  </si>
  <si>
    <t>Se reportaron a la Subdirección Administrativa y Financiera SAF y a la Profesional universitario-contadora pública de SAF,  las consignaciones allegadas por los deudores por conceptos diferentes a valorización.</t>
  </si>
  <si>
    <t>EVIDENCIAS: REPORTE MAYO: 1.1. - 1.1.2. - 1.1.3. - 1.1.4. - 1.1.5. y 1.1.6..              REPORTE JUNIO: 1.2. - 1.2.1. -1.2.2. y 1.2.3.. REPORTE JULIO:1.3. - 1.3.1. - 1.3.2. -1 .3.3. - 1.3.4. y 1.3.5.. REPORTE AGOSTO: 1.4. - 1.4.1 - 1.4.2. y 1.4.3.</t>
  </si>
  <si>
    <t>EVIDENCIAS:             a): 4.a).1.-4.a).2. y 4.a).3..</t>
  </si>
  <si>
    <r>
      <t xml:space="preserve">No procede a la fecha el cumplimiento de ésta acción por encontrarse  los </t>
    </r>
    <r>
      <rPr>
        <b/>
        <sz val="10"/>
        <color theme="1"/>
        <rFont val="Arial"/>
        <family val="2"/>
      </rPr>
      <t>procesos coactivos</t>
    </r>
    <r>
      <rPr>
        <sz val="10"/>
        <color theme="1"/>
        <rFont val="Arial"/>
        <family val="2"/>
      </rPr>
      <t xml:space="preserve">  suspendidos durante el cuatrimestre con fundamento en las resoluciones números 000415, 000543 y 000590 de 2021.</t>
    </r>
  </si>
  <si>
    <t xml:space="preserve">EVIDENCIAS:        2.1. - 2.2. y 2.3. </t>
  </si>
  <si>
    <t>No procede el cumplimiento de la acción por encontrarse  los procesos coactivos  suspendidos durante el cuatrimestre con fundamento en las resoluciones números 000415, 000543 y 000590 de 2021.</t>
  </si>
  <si>
    <t>EVIDENCIAS: Las mismas señaladas para el riesgo 2: 2.1. - 2.2. y 2.3..</t>
  </si>
  <si>
    <t>EVIDENCIAS:                  5.1. - 5.2. - 5.3. y 5.4...</t>
  </si>
  <si>
    <t>EVIDENCIAS:           b): Son las mismas del riesgo 8, así: 8.b).2.-8.b).3.-8.b).4.-8.b).5.-8.b).6. y 8.b).7.</t>
  </si>
  <si>
    <t>EVIDENCIAS:          b): Son las mismas del riesgo 8, así: 8.b).2. - 8.b).3. Son evidencias del avance de la labor en BPM las siguientes evidencias: 6.1. y 6.2.</t>
  </si>
  <si>
    <t># expedientes radicados y actualizados/Total de expedientes</t>
  </si>
  <si>
    <t>a)Se cumplió en su totalidad con la acción por SAF.                       b). Se cumplió en su totalidad con la acción, con la emisión de la resolución No. 000520  del 12 de julio de 2021 por medio de la cual se modificó la resolución 110 del 28 de enero de 2020 "Reglamento interno de recaudo de cartera"</t>
  </si>
  <si>
    <t xml:space="preserve">EVIDENCIAS:          a): 7.1.a). - 7.1.a).1. - 7.1.a).2..                   b): 7.1.b).      </t>
  </si>
  <si>
    <t>EVIDENCIAS:          a): 7.2.a).1.     b): 7.2.b).</t>
  </si>
  <si>
    <t xml:space="preserve">a)Se cumplió en su totalidad y en término con dicha acción y se allegaron evidencias en anterior informe. así como las relacionadas con correos de SAF a Secretaría General y Dirección solicitando insumos.                         b)No se ha cumplido con el suministro de la totalidad de los insumos para la reanudación de términos el 1 de septiembre de 2021. Falta completar el personal solicitado, equipos de cómputo,etc. </t>
  </si>
  <si>
    <t xml:space="preserve">EVIDENCIAS:          b): 8.b).1. - 8.b).2. -8.b).3. - 8.b).4. - 8.b).5. - 8.b).6. - 8.b).7. - 8.b).8. </t>
  </si>
  <si>
    <r>
      <t xml:space="preserve">a) Se cumplió en su totalidad con la acción en el anterior cuatrimestre con el envió por la profesional universitacio de </t>
    </r>
    <r>
      <rPr>
        <b/>
        <sz val="10"/>
        <color theme="1"/>
        <rFont val="Arial"/>
        <family val="2"/>
      </rPr>
      <t xml:space="preserve">cobro coactivo </t>
    </r>
    <r>
      <rPr>
        <sz val="10"/>
        <color theme="1"/>
        <rFont val="Arial"/>
        <family val="2"/>
      </rPr>
      <t>del oficio GF-COACTIVO # 00887 por correo institucional y BPM con CD-3110.
b) Pendiente de cumplimiento</t>
    </r>
  </si>
  <si>
    <r>
      <t xml:space="preserve">A pesar de encontrase los procesos suspendidos se realizaron reuniones semanales como consta en las evidencias. No se realizaron reuniones durante el periodo de vacaciones de la profesional universitario de </t>
    </r>
    <r>
      <rPr>
        <b/>
        <sz val="10"/>
        <color theme="1"/>
        <rFont val="Arial"/>
        <family val="2"/>
      </rPr>
      <t>coactivo</t>
    </r>
    <r>
      <rPr>
        <sz val="10"/>
        <color theme="1"/>
        <rFont val="Arial"/>
        <family val="2"/>
      </rPr>
      <t xml:space="preserve"> del 15 de junio al 6 de julio de 2021.</t>
    </r>
  </si>
  <si>
    <r>
      <t xml:space="preserve">a)Se cumplió en su totalidad con la acción en el anterior cuatrimestre por la profesional universitario de </t>
    </r>
    <r>
      <rPr>
        <b/>
        <sz val="10"/>
        <color theme="1"/>
        <rFont val="Arial"/>
        <family val="2"/>
      </rPr>
      <t>coactivo</t>
    </r>
    <r>
      <rPr>
        <sz val="10"/>
        <color theme="1"/>
        <rFont val="Arial"/>
        <family val="2"/>
      </rPr>
      <t>. b)Al momento de la reanudación de términos el 1 de septiembre de 2021, si bien es cierto se contrató personal, no se contrató la totalidad del requerido, siendo aún insuficiente. Con la evidencia 5.a).3.3. del anterior informe se dio respuesta por la Subdirección que no hay recursos. Las evidencias 8.b).2. y 8.b).3., cumplen obligaciones que corresponden en su mayoría a actualizar la plataforma software BPM</t>
    </r>
  </si>
  <si>
    <t>a) Se cumplió en su totalidad con la acción en el anterior cuatrimestre por la Profesional universitario de cobro coactivo.             b) Se contrataron por la entidad dos (2) personas cumpliéndose así con la totalidad de esta acción. El desarrollo de su contrato en su mayoría lo dedican al cumplimiento de ésta acción.</t>
  </si>
  <si>
    <t>a) Se cumplió en su totalidad con la acción por SAF en anterior cuatrimestre con la reiteración mediante correo electrónico para la realización del trámite para otorgamiento de facultades al Director para modificación de resoluciones irrrigadoras del cual se adjunta evidencia.                                b) Se allega concepto jurídico Dr. Julio Cesar Ortíz.                                           c) Pendiente de cumplimiento</t>
  </si>
  <si>
    <t>Profesional Universitario área técnica
Profesional Universitario área Jurídica
Contratistas de Apoyo</t>
  </si>
  <si>
    <t>Informar a SAF, en caso de invasión para que de inicio y/o seguimiento al trámite policivo.</t>
  </si>
  <si>
    <t>Documentación incompleta y/o con errores o inconsistencias en los datos suministrados, sin corregir,  impidiendo proseguir con el proceso de liquidación y generando procesos incompletos.</t>
  </si>
  <si>
    <t>Falta de personal competente para el seguimiento y revisión de  los proyectos generadores de áreas de cesión tipo C, ante omisión de la Curaduría de informar sobre los Proyectos urbanísticos en licenciamiento</t>
  </si>
  <si>
    <t>Sobrecostos por mayores cantidades de obra, APU´s no previstos y adicionales por mayores tiempos de ejecución en contratos de obra e Interventoría</t>
  </si>
  <si>
    <t xml:space="preserve">Solo durante el proceso de supervisión para la ejecución </t>
  </si>
  <si>
    <t>Relacion de consignaciones en procesos de transporte, cesiones tipo C y administrativos, correspondientes a los pagos efectuados por los deudores en los meses correspondientes</t>
  </si>
  <si>
    <t>a) 9/04/2022                b) 31/05/ 2022.            c) 15/12/2022</t>
  </si>
  <si>
    <t>AVANCE  cuatrimestre</t>
  </si>
  <si>
    <t>Informe cuatrimestral</t>
  </si>
  <si>
    <t>31/06/2022
30/12/2022</t>
  </si>
  <si>
    <t>31/06/2022</t>
  </si>
  <si>
    <t>Subdirección de Planeación e Infraestructura.</t>
  </si>
  <si>
    <t>GESTIÓN TRANSPORTE METROPOLITANO</t>
  </si>
  <si>
    <t>La generación de un tramite o actuación administrativa  que no cumpla con los requisitos legales.</t>
  </si>
  <si>
    <t>Profesionales área técnica y jurídica</t>
  </si>
  <si>
    <t>Profesionales área jurídica</t>
  </si>
  <si>
    <t>GESTIÓN ADMINISTRATIVA Y FINANCIERA (TESORERÍA)</t>
  </si>
  <si>
    <t>Incumplimiento  y procesos marco normativo</t>
  </si>
  <si>
    <t>Transferencias Indebidas o erróneas</t>
  </si>
  <si>
    <t>Tesorería - Subdirección Administrativa y Financiera</t>
  </si>
  <si>
    <t>Confirmación del banco de las transacciones al correo institucional del Subdirector y del Tesorero</t>
  </si>
  <si>
    <t>Verificación de las transacciones realizadas, impresión y validación</t>
  </si>
  <si>
    <t>Bancos con control de verificación / Total Bancos con transacciones realizadas en el periodo de evaluación</t>
  </si>
  <si>
    <t>Conciliación mensual de fondos Tesorería- Presupuesto - Contabilidad</t>
  </si>
  <si>
    <t>Actas de conciliación mensual</t>
  </si>
  <si>
    <t>Tesorería- Presupuesto y Contabilidad</t>
  </si>
  <si>
    <t>Elaboración, ejecución del Plan anual de Caja- PAC</t>
  </si>
  <si>
    <t>Conciliación de los compromisos vs saldos de Tesorería</t>
  </si>
  <si>
    <t xml:space="preserve"> Gestión de Cobro Aporte gastos de funcionamiento a los Municipios que integran el AMB</t>
  </si>
  <si>
    <t xml:space="preserve">Conciliaciones mensuales de presupuesto, contabilidad y tesorería </t>
  </si>
  <si>
    <t xml:space="preserve">REALIZAR ACTAS DE CONCILIACIÓN MENSUAL </t>
  </si>
  <si>
    <t>Actualización de Normatividad para rendición de informes a la Contaduría General de la Nación.</t>
  </si>
  <si>
    <t xml:space="preserve">ACTUALIZACIÓN NORMOGRAMA  CON RELACIÓN A LA  NORMATIVIDAD RELACIONADA  CON EL ÁREA CONTABLE </t>
  </si>
  <si>
    <t xml:space="preserve">Realizar conciliación cuenta inventario propiedad planta y equipo y modulo de inventario -almacén </t>
  </si>
  <si>
    <t xml:space="preserve">CONCILIACIÓN SEMESTRAL  DE PROPIEDAD PLANTA Y EQUIPO VS REGISTRO SISTEMA ALMACÉN </t>
  </si>
  <si>
    <t xml:space="preserve">Informes a la  CONTADURÍA GENERAL DE LA NACIÓN y a la CONTRALORÍA con la aplicación  de NICPS </t>
  </si>
  <si>
    <t xml:space="preserve">REPORTE DE INGRESOS POR SUBDIRECCIÓN, POR RECAUDOS POR CONVENIOS BANCARIOS Y CONCILIACIONES BANCARIAS MENSUALES. </t>
  </si>
  <si>
    <t>GESTIÓN ADMINISTRATIVA Y FINANCIERA (ALMACÉN)</t>
  </si>
  <si>
    <t>No se tiene un proceso establecido estándar para salvaguardia y seguridad de los bienes de la entidad</t>
  </si>
  <si>
    <t>Revisión  de inventarios de consumo</t>
  </si>
  <si>
    <t>Auxiliar Administrativo -Almacén</t>
  </si>
  <si>
    <t>N° de facturas ingresadas / Entradas almacén realizadas</t>
  </si>
  <si>
    <t>Aplicar los respectivos formatos aprobados por calidad para cada uno de los diferentes movimientos que tiene el almacén.</t>
  </si>
  <si>
    <t>Registro de ingresos y egresos de almacén</t>
  </si>
  <si>
    <t>Adquisición de hardware y software</t>
  </si>
  <si>
    <t>Adelantar proceso contractual para adquisición de hardware, software y periféricos de acuerdo al presupuesto de la vigencia en cumplimiento de cambios normativos</t>
  </si>
  <si>
    <t>Subdirector Administrativo y Financiero
Profesional Universitario - Sistemas</t>
  </si>
  <si>
    <t>Realizar mantenimiento correctivo y preventivo de los equipos de la entidad.</t>
  </si>
  <si>
    <t>Informe de implementación de la herramienta</t>
  </si>
  <si>
    <t>* Perdida de la información
* Retraso en los procesos</t>
  </si>
  <si>
    <t>Implementar servidores en replica para posesivos con mayor criticidad</t>
  </si>
  <si>
    <t xml:space="preserve">Implementar una solución de replica para los activos de información con mayor criticidad, con infraestructura física fuera de las oficinas del AMB, o una solución en la nube </t>
  </si>
  <si>
    <t>Implementar mecanismos de copias de seguridad internos y externos para los activos con mayor criticidad</t>
  </si>
  <si>
    <t>Adquirir equipos o servicio en la nube para salvaguardar la información producida por el AMB</t>
  </si>
  <si>
    <t>Falta de implementación de un proceso  de registro de pagos de las obligaciones a favor de la AMB diferentes a valorización</t>
  </si>
  <si>
    <t xml:space="preserve">Falta de archivadores independientes idóneos para garantizar la conservación y custodia documental de cobro  coactivo </t>
  </si>
  <si>
    <t>Reuniones de seguimientos de actividades procesales y de la dependencia con los profesionales de cobro coactivo y la subdirección administrativa y financiera</t>
  </si>
  <si>
    <t>1. Presentar a la Subdirección Administrativa y Financiera oficio radicado</t>
  </si>
  <si>
    <t xml:space="preserve">Sustraerse el urbanizador al pago de las Áreas de Cesión Tipo C, sea compensación en dinero o terreno,  </t>
  </si>
  <si>
    <t xml:space="preserve"> Aplicación de la Resolución 00375 de Abril 19 de 2018 modificada parcialmente por la resolución 1313 de 27 dic de 2018 .de Procedimiento y liquidación de las ares de cesión Tipo C expedidas por el AMB.</t>
  </si>
  <si>
    <t xml:space="preserve">Solicitar a los Curadores informes de las licencias otorgadas generadoras de áreas de cesión Tipo C.  . </t>
  </si>
  <si>
    <t>Subdirector de Planeación e Infraestructura
Profesional Universitario Infraestructura
Técnico Cartografía</t>
  </si>
  <si>
    <t xml:space="preserve"> Seguimiento a los proyectos urbanísticos radicados  ante el AMB  por las  curadurías urbanas del área metropolitana , para el tramite de liquidación  y solicitud periódica a las curadurías del listado de proyectos urbanísticos aprobados.</t>
  </si>
  <si>
    <t>Requerir a los Curadores y urbanizadores sobre  la obligación de compensar al AMB  por los proyectos urbanísticos en licenciamiento  o licenciados  sin compensar,  de conformidad a los requisitos  señalados en la Resolución 375 de 2018.</t>
  </si>
  <si>
    <t>Falta de personal competente para la Vigilancia, el seguimiento y control de  los predios cedidos como Área de Cesión Tipo C</t>
  </si>
  <si>
    <t xml:space="preserve">Visitas selectivas a los predios  entregados en Cesión Tipo C </t>
  </si>
  <si>
    <t>Visita de inspección a  las áreas objeto de entrega  con registro Elaborar actas para recibo en terreno  o comprobante de pago en dinero.</t>
  </si>
  <si>
    <t xml:space="preserve">Subdirección Administrativa y Financiera.  Subdirección de Planeación e Infraestructura,  </t>
  </si>
  <si>
    <t>Desconocimiento de los  objetivos del proyecto. plazos inadecuados para su  formulación, y/o falta de observancia de los procesos necesarios para su ejecución, que inducen fallas en la planeación de las actividades previas para la ejecución del diseño o sub-estimación de las obras, recursos, procesos y/o plazos constructivos de los proyectos a ejecutar</t>
  </si>
  <si>
    <t>Someter a revisión minuciosa y visto bueno del profesional competente  de estudios y diseños del proyecto por parte del grupo formulador, generando una lista de chequeo de requerimientos y condiciones previas para la expedición de actos administrativos antes de iniciar proceso de contratación, incluida el programa de ejecución de actividades</t>
  </si>
  <si>
    <t xml:space="preserve">Subdirecciones Gestoras (Planeación e Infraestructura, Transporte, Ambiental, Administrativa, etc.) y Oficina de contratación de la Secretaria General </t>
  </si>
  <si>
    <t xml:space="preserve">Secretaria General </t>
  </si>
  <si>
    <t>Secretario General y servidor publico encargado de gestión documental</t>
  </si>
  <si>
    <t>Circular sobre la implementar los formatos para el control de préstamo de los documentos. Se hace necesario implementar los controles de acceso del personal al depósito de custodia.</t>
  </si>
  <si>
    <t>Soporte de la actividad de limpieza y aspiración, fumigación.</t>
  </si>
  <si>
    <t>Realizar Comité de Conciliación para el estudio y análisis de los procesos que tiene la Entidad</t>
  </si>
  <si>
    <t>Actas del Comité de Conciliación</t>
  </si>
  <si>
    <t>Cuadro Excel actualizado de los procesos judiciales</t>
  </si>
  <si>
    <t>POSIBLE</t>
  </si>
  <si>
    <t>10</t>
  </si>
  <si>
    <t>ALTA</t>
  </si>
  <si>
    <t>IMPROBABLE</t>
  </si>
  <si>
    <t>20</t>
  </si>
  <si>
    <t>MODERADA</t>
  </si>
  <si>
    <t>BAJA</t>
  </si>
  <si>
    <t xml:space="preserve">10 </t>
  </si>
  <si>
    <t>EXTREMA</t>
  </si>
  <si>
    <t>PROBABLE</t>
  </si>
  <si>
    <t>CASI SEGURO</t>
  </si>
  <si>
    <t>Gestión Jurídica y Contractual</t>
  </si>
  <si>
    <t>Profesional Universitario Secretaria General</t>
  </si>
  <si>
    <t>Correos Electrónicos Enviados</t>
  </si>
  <si>
    <t>Publicación en pagina web.</t>
  </si>
  <si>
    <t>Falta de respuesta oportuna a las peticiones, quejas, reclamos y denuncias de la ciudadanía</t>
  </si>
  <si>
    <t>GESTIÓN DOCUMENTAL</t>
  </si>
  <si>
    <t>Ausencia de asesor jurídico con conocimientos específicos en contratación de personal en el sector público</t>
  </si>
  <si>
    <t xml:space="preserve">No. De formatos diligenciados/número de posesiones realizadas </t>
  </si>
  <si>
    <t>Aplicar estrictamente las normas sobre desvinculación de personal</t>
  </si>
  <si>
    <t xml:space="preserve">No. De informes presentados y documentos entregados / números de funcionarios retirados </t>
  </si>
  <si>
    <t>Organizar con secretaría general la designación de la auditoría con personal idóneo y que además tenga el conocimiento del área</t>
  </si>
  <si>
    <t xml:space="preserve">Revisión permanente del correo notificaciones judiciales </t>
  </si>
  <si>
    <t>Revisar de forma permanente el correo de notificaciones judiciales / Se revisa una vez llega y se reenvía para los fines permanentes .</t>
  </si>
  <si>
    <t xml:space="preserve">Profesional Especializado Jurídica / Apoderado judicial </t>
  </si>
  <si>
    <t>Correos electrónicos revisados y reenviados</t>
  </si>
  <si>
    <t>Estudio y análisis de casos en el Comité de conciliación</t>
  </si>
  <si>
    <t>Revisión de los procesos judiciales por parte de los apoderados</t>
  </si>
  <si>
    <t xml:space="preserve">Exigir a los abogados incluir en el informe de actividades las actuaciones presentadas a la Autoridad Judicial / Se está en constante comunicación con los apoderados de los proceso judiciales, enviando múltiples comunicaciones y correos electrónicos con las actuaciones de los Despachos judiciales. </t>
  </si>
  <si>
    <t>Informe de las actividades de los contratistas que fungen como apoderados judiciales</t>
  </si>
  <si>
    <t>Mantener actualizadas las bases en la plataforma de  INTEGRASOFT.</t>
  </si>
  <si>
    <t>ADMINISTRACIÓN DEL RIESGO</t>
  </si>
  <si>
    <t>EVALUACIÓN DEL RIESGO</t>
  </si>
  <si>
    <t>PROCESO</t>
  </si>
  <si>
    <t>CAUSAS</t>
  </si>
  <si>
    <t>Publicidad oportuna de los documentos del proceso de selección, en todas las etapas.</t>
  </si>
  <si>
    <t>Publicidad oportuna de los documentos del proceso de selección</t>
  </si>
  <si>
    <t>Permanente (todos los procesos de selección)</t>
  </si>
  <si>
    <t xml:space="preserve">Desconocimiento u omisión de la normatividad expedida por el Archivo General de la Nación que afecta la preservación y conservación de los documentos ubicados en el archivo central.
Falta de planeación, disponibilidad y ejecución de recursos orientados a la conservación y preservación del acervo documental ubicado en el archivo central.
Falta de control y seguimiento a los procesos que involucran los documentos ubicados en el archivo central.
Falta de estantería para la disposición final de los documentos ubicados en el depósito de custodia.
</t>
  </si>
  <si>
    <t>Retraso en los procesos
Desactualización Tecnológica
Lentitud en los procesos
Obsolescencia</t>
  </si>
  <si>
    <t>Información Financiera deficiente</t>
  </si>
  <si>
    <t>Pérdida documental y de expedientes</t>
  </si>
  <si>
    <t>Falta de celeridad y oportunidad en el trámite de los procesos y demás actividades propias de la dependencia.</t>
  </si>
  <si>
    <t>EFECTO (Consecuencia)</t>
  </si>
  <si>
    <t xml:space="preserve">
PROBABILIDAD</t>
  </si>
  <si>
    <t xml:space="preserve">IMPACTO </t>
  </si>
  <si>
    <t>VALORACIÓN ZONA DE RIESGO</t>
  </si>
  <si>
    <t>CONTROL ACTUAL</t>
  </si>
  <si>
    <t>ACCIONES</t>
  </si>
  <si>
    <t>RESPONSABLES</t>
  </si>
  <si>
    <t>CRONOGRAMA
(fecha limite de cumplimiento)</t>
  </si>
  <si>
    <t>INDICADOR</t>
  </si>
  <si>
    <t xml:space="preserve">SEGUIMIENTO </t>
  </si>
  <si>
    <t>a) Profesional universitario cobro coactivo                                   
b) Secretaria General , Subdirector Administrativo y Financiero y Director de la Entidad</t>
  </si>
  <si>
    <t>a) Profesional Universitario de Cobro Coactivo .                                        
b ) Subdirector Administrativo y Financiera y Director.</t>
  </si>
  <si>
    <t>Cambios tecnológicos
Bajo recurso económico</t>
  </si>
  <si>
    <t>Falta de socializar políticas de seguridad de Información.
Cambio permanente de personal provisional
Cambios tecnológicos.
No inactivación de usuarios y claves luego del retiro de funcionarios o en periodo de vacaciones.
No cumplimiento de las políticas de información al
acceder o prestar claves de acceso personalizadas.
Uso no autorizado de accesos
No uso de herramientas de seguridad perimetral
Falta de personal profesional en el área de Apoyo Tecnológico</t>
  </si>
  <si>
    <t xml:space="preserve">Omisión por parte de la Curaduría del requerimiento al urbanizador del pago de Áreas de Cesión Tipo C   Otorgando licencias urbanísticas sin el respectivo paz y salvo o lo que haga sus veces.   </t>
  </si>
  <si>
    <t>N°</t>
  </si>
  <si>
    <t>No ejecutar en forma adecuada la programación  del presupuesto de acuerdo a la planeación realizada</t>
  </si>
  <si>
    <t>No cancelación de  pasivos exigibles- vigencias expiradas  que fueron incorporadas en el presupuesto de la  vigencia actual .</t>
  </si>
  <si>
    <t>Designación de una persona responsable de adelantar  este proceso de digitalización de las hojas de vida y de los pagos de la seguridad social de cada uno de ellos</t>
  </si>
  <si>
    <t xml:space="preserve">Informe del diagnóstico de la información de las hojas de vida y de los pagos de seguridad social y parafiscales, que reposan en el archivo central </t>
  </si>
  <si>
    <t>Dirección - secretaria general y persona designada</t>
  </si>
  <si>
    <t xml:space="preserve">Informe del diagnóstico </t>
  </si>
  <si>
    <t>Secretaria General</t>
  </si>
  <si>
    <t>Trimestral</t>
  </si>
  <si>
    <t># de roles a verificados/total de roles a verificar</t>
  </si>
  <si>
    <t xml:space="preserve">Contabilidad -tesorería - presupuesto </t>
  </si>
  <si>
    <t xml:space="preserve">Numero de actas de conciliación realizadas / 12 </t>
  </si>
  <si>
    <t xml:space="preserve">Semestral </t>
  </si>
  <si>
    <t xml:space="preserve">Contabilidad -almacén -asesor nicsp </t>
  </si>
  <si>
    <t xml:space="preserve">Conciliación es realizadas sobre conciliación programada </t>
  </si>
  <si>
    <t>Contabilidad</t>
  </si>
  <si>
    <t>Trimestral y anual</t>
  </si>
  <si>
    <t xml:space="preserve">Informes presentados </t>
  </si>
  <si>
    <t xml:space="preserve">Contabilidad </t>
  </si>
  <si>
    <t>Conciliaciones bancarias mensuales</t>
  </si>
  <si>
    <t>a). Radicar a la Subdirectora Administrativa y Financiera el oficio solicitando personal.                           
b) Personal contratado</t>
  </si>
  <si>
    <t>Circular a las oficinas gestoras sobre  la constitución de  pasivo exigible-vigencia expirada, con los soportes respectivos de conformidad  a lo estipulado por la ley</t>
  </si>
  <si>
    <t>Perdida de la credibilidad de la entidad</t>
  </si>
  <si>
    <t>Continuar con la revisión por parte de los coordinadores</t>
  </si>
  <si>
    <t>No realizar verificación a los requisitos definidos para cada tramite catastral</t>
  </si>
  <si>
    <t>Continuar con la revisión de los documentos aportados</t>
  </si>
  <si>
    <t>Verificación al cumplimiento de los requisitos antes del reparto y seguimiento a los procedimientos aprobados.</t>
  </si>
  <si>
    <t>Continuar con el seguimiento a los requisitos al momento de radicar y continuar con los procedimientos aprobados</t>
  </si>
  <si>
    <t>Revisión por parte del coordinador del grupo de Prediadores y coordinador de grupo de avalúos</t>
  </si>
  <si>
    <t>Guardar confidencialidad con la información obtenida y tratada dentro de los procesos catastrales y/o base de datos catastral.</t>
  </si>
  <si>
    <t xml:space="preserve">Los documentos soportes anexados dan prueba del cumplimiento de la acción de publicidad. </t>
  </si>
  <si>
    <t>AVANCE  1er cuatrimestre</t>
  </si>
  <si>
    <t xml:space="preserve">Revisadas las actas se verifica el cumplimiento del indicador y por tanto se encuentra pertinencia. </t>
  </si>
  <si>
    <t>No se allegó evidencia</t>
  </si>
  <si>
    <t>Requerimientos atendidos/ Requerimientos tecnológicos aprobados</t>
  </si>
  <si>
    <t>Circular expedida</t>
  </si>
  <si>
    <t xml:space="preserve">Cada vez que se produzca un retiro </t>
  </si>
  <si>
    <t>Informe de Auditoria realizada en la vigencia
Acta con las observaciones encontradas</t>
  </si>
  <si>
    <t>Pasivos exigibles-vigencias expiradas incorporados al presupuesto/ pasivos exigibles-vigencias expiradas canceladas</t>
  </si>
  <si>
    <t>Cobros realizados/total Municipios morosos</t>
  </si>
  <si>
    <t>Instalación y configuración de dispositivos de red para parametrizar una red segura Instalación de antivirus Actualización d aproches de Windows</t>
  </si>
  <si>
    <t>Plataforma INTEGRASOFT Y BPM,  que  permite registrar la información de los expedientes administrativos de cobro coactivo pendientes por dichas actividades.</t>
  </si>
  <si>
    <t xml:space="preserve">Realizar trámites catastrales sin seguir los requisitos definidos para la expedición de estos con el fin de obtener un beneficio propio, para terceros o para ambos. </t>
  </si>
  <si>
    <t>Gestión de Cobro Aporte gastos de funcionamiento en mora a los Municipios que integran el AMB</t>
  </si>
  <si>
    <t>La evidencia presentada no convalida la actividad pactada.</t>
  </si>
  <si>
    <t>Sin evidencia</t>
  </si>
  <si>
    <t>SEGUIMIENTO PRIMER CUATRIMESTRE - OCI</t>
  </si>
  <si>
    <t>SEGUIMIENTO MAPA DE RIESGOS VIGENCIA 2023 - OCI</t>
  </si>
  <si>
    <t>Incumplimiento de los requisitos legales de  los procesos contractuales adelantados por la entidad en la etapa precontractual  que lleven al  sobrecosto
Direccionamiento del los procesos de contratación.
Deficiencia en los documentos soportes en la etapa de planeación a cargo de las oficinas gestoras.</t>
  </si>
  <si>
    <t>CORRUPCION</t>
  </si>
  <si>
    <t xml:space="preserve">RIESGO
</t>
  </si>
  <si>
    <t xml:space="preserve">TIPO DE RIESGO
</t>
  </si>
  <si>
    <t>Posible  Sobrecostos en los procesos de contratación.</t>
  </si>
  <si>
    <t xml:space="preserve">Daño antijurídico, lo que causa Investigaciones, y sanciones. 
Ineficiencia de la adquicision y perdida de credibilidad institucional </t>
  </si>
  <si>
    <t xml:space="preserve">Realizar el comité de contratos donde se llevan a cabo la aprobación de los estudios previos y modalidad de selección </t>
  </si>
  <si>
    <t xml:space="preserve">Elaboracion de estudio del sector por parte de las oficinas gestoras </t>
  </si>
  <si>
    <t xml:space="preserve">Manual de Contratacion </t>
  </si>
  <si>
    <t>Socialización en el comité de contratos de las variables utilizadas para definir los presupuestos oficiales de los procesos de selección que adelante la Entidad.</t>
  </si>
  <si>
    <t xml:space="preserve">Secretaria General -  Contratación
Miembros del comité de contratación y Oficinas Gestoras </t>
  </si>
  <si>
    <t xml:space="preserve">Actas de comité de contratación mensuales realizadas.
</t>
  </si>
  <si>
    <t xml:space="preserve">Muestra de publicacion de procesos de Selecion </t>
  </si>
  <si>
    <t xml:space="preserve">Aprobando en correspondiente estudio del Sector 
</t>
  </si>
  <si>
    <t xml:space="preserve">Dentro de las actas inspeccionadas se evidencia un total de 08 comités de contratación llevados a cabo en las siguientes  fechas: 30 de enero, 10 de febrero, 28 de febrero, 02 de marzo, 13 de marzo, 22 de marzo, 30 de marzo y 13 de abril de 2023.  
Se evidencia duplicidad de documentos en lo correspondiente a soportes de correo electronico de citación enviado a los miembros de comité. </t>
  </si>
  <si>
    <t>Aporta soporte de publicidad de 3 procesos contractuales competitivos en la plataforma SECOP II.</t>
  </si>
  <si>
    <t xml:space="preserve">1. Retraso en la entrega de documentos por parte de la oficina gestora
2. Demora por parte de la firma de documentos para su publicacion 
3. Falta de personal Asignado para la publicacion  
</t>
  </si>
  <si>
    <t xml:space="preserve">GESTION </t>
  </si>
  <si>
    <t>Posible publicacion extemporanea del SECOP</t>
  </si>
  <si>
    <t xml:space="preserve">sanciones administrativas 
incumplimiento en el principio de publicidad </t>
  </si>
  <si>
    <t xml:space="preserve">1 Implementacion de la plataforma secop 2 en la entidad 
12. circulares enviadas por parte de la oficina de contratacion </t>
  </si>
  <si>
    <t xml:space="preserve">Secretaria General -  Contratación
</t>
  </si>
  <si>
    <t>No hay evidencia del cumplimiento del control. Ausencia de soporte de capacitación mencionada en el indicador. SI el cumplimiento del indicador es de carácter permanente, el seguimiento debe realizarse de forma permanente.</t>
  </si>
  <si>
    <t>No indica acciones</t>
  </si>
  <si>
    <t xml:space="preserve">1. Elaboración de procedimiento de publicación de documentos plataforma Secop </t>
  </si>
  <si>
    <t>2. Elaboración de formatos para el desarrollo del procedimiento</t>
  </si>
  <si>
    <t xml:space="preserve">3. Socialización del procedimiento y los formatos desarrollados </t>
  </si>
  <si>
    <t>No establece indicador</t>
  </si>
  <si>
    <t>No aporta evidencia</t>
  </si>
  <si>
    <t>No es posible realizar seguimiento</t>
  </si>
  <si>
    <t>Capacitación  Aplicación de las Directrices de Colombia Compra Eficiente, del Manual de contratación de la Entidad y demás disposiciones legales que regulan la contratación pública</t>
  </si>
  <si>
    <t>Incumplimientos en la ejecucion contractual que conlleven a  investigaciones, sanciones.</t>
  </si>
  <si>
    <t xml:space="preserve">Formato informe de actividades supervisor </t>
  </si>
  <si>
    <t xml:space="preserve">Hoja de ruta del expediente contractual </t>
  </si>
  <si>
    <t xml:space="preserve">Aprobacion de cuentas por parte de la oficina de contratacion </t>
  </si>
  <si>
    <r>
      <t>Exigir evidencia al momento de la radicación de la cuenta en físico en la oficina de contratación</t>
    </r>
    <r>
      <rPr>
        <sz val="8"/>
        <color theme="1"/>
        <rFont val="Calibri"/>
        <family val="2"/>
        <scheme val="minor"/>
      </rPr>
      <t> </t>
    </r>
  </si>
  <si>
    <t xml:space="preserve">Secretaria General- oficina de contratacion </t>
  </si>
  <si>
    <t>30/03/2023 Permanente</t>
  </si>
  <si>
    <t xml:space="preserve">Circular  </t>
  </si>
  <si>
    <t>Planilla de recibido</t>
  </si>
  <si>
    <t>Circular con parámetros para entrega y radicación de cuentas en contratación</t>
  </si>
  <si>
    <t xml:space="preserve">Exceso de normas: Proliferación de regulaciones que dificultan el que hacer administrativo. 
Falta de compromiso por parte del responsable de cada oficina para actualización del Normograma
</t>
  </si>
  <si>
    <t>Enviar correos electrónicos trimestrales a los responsables de actualizar el Normograma, con copia los Subdirectores, Gestión de Calidad y Control Interno; recordando fecha límite de Actualización.</t>
  </si>
  <si>
    <t xml:space="preserve">Procedimiento aprobado y divulgado para la actualizacion del normograma </t>
  </si>
  <si>
    <t xml:space="preserve">Realizar informe a la Secretaria General con copia a los Subdirectores y Director sobre el cumplimiento de la Actualización del Normograma. </t>
  </si>
  <si>
    <t xml:space="preserve">Publicar en la Página web con la información enviada por los responsables. </t>
  </si>
  <si>
    <t>30/03/2023
30/06/2023
30/09/2023
 30/12/2022</t>
  </si>
  <si>
    <t>17/04/2023
17/07/2023
19/10/2023
 18/01/2023</t>
  </si>
  <si>
    <t>17/04/2023
17/07/2023
19/10/2023
18/01/2023</t>
  </si>
  <si>
    <t xml:space="preserve">Incumplimiento a los términos de tiempo legales establecidos por la norma.                                                                                                                                                                                               
Debilidad en la comunicación organizacional de la entidad.
Falta de compromiso y seguimiento para la gestión oportuna de PQRSD.
Falta de empoderamiento del servidor publico, generando conductas inadecuadas.                                                                                                                                                               Errores en la clasificación de la Correspondencia                                                                                                                                                                                                                                                                                                                                                                                                                                                                                                </t>
  </si>
  <si>
    <t xml:space="preserve">1.Vencimiento de términos para atender y dar respuesta a peticiones, quejas y reclamos, investigaciones y sanciones disciplinarias
</t>
  </si>
  <si>
    <t xml:space="preserve">Informe por parte de la oficina de control interno </t>
  </si>
  <si>
    <t>Seguimiento en la Plataforma de Gestión de procesos BPM.GO</t>
  </si>
  <si>
    <t>3.. Capacitación Normatividad vigente sobre PQRSD</t>
  </si>
  <si>
    <t xml:space="preserve">4. Socializacion de las respectivas actualizaciones </t>
  </si>
  <si>
    <t>Semestral</t>
  </si>
  <si>
    <t xml:space="preserve">Reporte de BPM descargado de la plataforma 
Documentos actualizados y aprobados por el sistema de gestion de calidad
correos electrónicos enviados
capacitacion realizada 
sociliazacion de respectivo procedimiento y resolucion de PQRSD
</t>
  </si>
  <si>
    <t>Sanciones administrativas, penales y diciplinarias</t>
  </si>
  <si>
    <t>Posible Indisponibilidad, Pérdida y Deterioro de los documentos ubicados en el archivo central.</t>
  </si>
  <si>
    <t>Se cuenta con una persona con funciones de archivo</t>
  </si>
  <si>
    <t>Sanciones disciplinarias a los funcionarios por el incumplimiento de la ley general de archivo y normas concordantes.
Pérdida, hurto o deterioro de documentos ubicados en el archivo central.
Vulneración al derecho a la información por la pérdida o deterioro de los documentos ubicados en el archivo central.
Demoras en la recuperación de los documentos por desactualización de los inventarios documentales</t>
  </si>
  <si>
    <t>Se cuenta con un repositorio digital de documentos</t>
  </si>
  <si>
    <t xml:space="preserve">Se cuenta con una bodega para el almacenamiento de los documentos en el archivo central </t>
  </si>
  <si>
    <t>Realizar contratos de apoyo de  personal archivistico</t>
  </si>
  <si>
    <t xml:space="preserve">Secretario General - contratacion </t>
  </si>
  <si>
    <t># contratos</t>
  </si>
  <si>
    <t>Posible Incumplimiento de requisitos en la vinculación y/o desvinculación del Talento Humano</t>
  </si>
  <si>
    <t>Diligenciar los Formatos: Lista de chequeo para vinculación  y/o Desvinculacion , Confirmación de experiencia laboral y Verificación del Cumplimiento de requisitos, ante nuevas vinculaciones de personal</t>
  </si>
  <si>
    <t xml:space="preserve">Diligenciamiento del formato GTH - FO- 033 lista de chequeo, GTH -FO - 030, Confirmación de experiencia laboral y GTH -FO -031 verificación de cumplimento de requisitos,  Lista de chequeo para retiro </t>
  </si>
  <si>
    <t>Solicitud de informes n - entrega de declaración juramentada de bienes y rentas en el sigep y adicionalmente para directivos el informe de gestan y subir la declaración de renta a la página del DAFP. Realización de exámenes de egreso</t>
  </si>
  <si>
    <t>Interés particular para obtener un beneficio propio, para un tercero o ambos</t>
  </si>
  <si>
    <t>Falta de integración de las diferentes bases de datos utilizadas por la Subdirección.
No se cuenta con información unificada para los diferentes procedimientos de la Subdirección.
Se hace necesario el enlace de las bases de datos descritas en el objetivo para los otros  tramites que se llevan a cabo en la subdirección .La utilización de diferentes bases de datos no permite la unificación de la información en tiempo real. La utilización de diferentes bases de datos entre funcionarios</t>
  </si>
  <si>
    <t xml:space="preserve">No solicitud de la costitucion de la  reserva presupuestal por parte de la oficina gestora </t>
  </si>
  <si>
    <t>Incumplimiento en la digitalización de las hojas de vida de personal inactivo lo cual dificulta mantener actualizadas plataformas CETIL, PASIVOCOL</t>
  </si>
  <si>
    <t>Cumplimiento del Decreto 726 de 2018 del Ministerio de Trabajo, Por el cual  se crea el Sistema de Certificación Electrónica de Tiempos Laborados (CETIL) con destino al reconocimiento de prestaciones pensionales.</t>
  </si>
  <si>
    <t xml:space="preserve">Contrato firmado o acto administrativo designando dicha actividad o función  </t>
  </si>
  <si>
    <t>Posible Incumplimiento en la auditoria interna al SISTEMA DE GESTIÓN DE SEGURIDAD Y SALUD EN EL TRABAJO de acuerdo a lo establecido en el Decreto 1072 de 2015</t>
  </si>
  <si>
    <t xml:space="preserve">Actualmente las auditorías se han realizado con personal Interno de otras dependencias de apoyo al ÁREA METROPOLITANA DE BUCARAMANGA . </t>
  </si>
  <si>
    <t>Noviembre a Diciembre de 2023</t>
  </si>
  <si>
    <t xml:space="preserve">Actualización de procedimientos </t>
  </si>
  <si>
    <t xml:space="preserve">
Revisar los actuales  procedimientos de la subdirección de transporte</t>
  </si>
  <si>
    <t xml:space="preserve">mantener actualizados  la totalidad de los procedimientos acorde a la normatividad legal vigente </t>
  </si>
  <si>
    <t>Información no fidedigna en actos administrativos y trámites que pueda  ser aprovechada en beneficio particular</t>
  </si>
  <si>
    <t xml:space="preserve">Falta  de entrega  oportuna de la correspondencia de la  SUBDIRECCIÓN DE TRANSPORTE  de manera oportuna    </t>
  </si>
  <si>
    <t xml:space="preserve">Verificacion de la correspondencia devuelta </t>
  </si>
  <si>
    <t xml:space="preserve">Solicitar mediante Oficio a la dependencia responsable del reparto de la  correspondencia  </t>
  </si>
  <si>
    <t>Marzo</t>
  </si>
  <si>
    <t xml:space="preserve"># oficio </t>
  </si>
  <si>
    <t>Posible indebida notificación de los actos administrativos producidos por la subdirección de transporte</t>
  </si>
  <si>
    <t xml:space="preserve">No costitucion de la reserva presupuestal </t>
  </si>
  <si>
    <t xml:space="preserve">Sancion administrativa </t>
  </si>
  <si>
    <t xml:space="preserve">Creacion y Socializacion de un procedimeinto para la costitucion de reservas </t>
  </si>
  <si>
    <t xml:space="preserve">Pérdida total o parcial de estos recursos con destino a la construcción de parques metropolitanos. Pérdida de confianza en la entidad.  Procesos de recuperación de las áreas con destino al espacio público </t>
  </si>
  <si>
    <t>Continuar guardando confidencialidad de los datos tratados durante los diferentes procesos catastrales</t>
  </si>
  <si>
    <t>Equipo jurídico
Radicadores
Atención al ciudadano
Equipo de reconocimiento 
Avalúos
Equipo SIG</t>
  </si>
  <si>
    <t>Política de tratamiento de datos personales</t>
  </si>
  <si>
    <t>Radicadores
Atención al ciudadano
Equipo de reconocimiento 
Avalúos
Equipo SIG
Equipo jurídico</t>
  </si>
  <si>
    <t>Formato único de Solicitud de trámites catastrales.
Mantener actualizado la página web con la información requerida según tramite solicitado</t>
  </si>
  <si>
    <t>Equipo de reconocimiento 
Avalúos</t>
  </si>
  <si>
    <t>Procedimiento Revisado para la revisión de avalúos catastrales</t>
  </si>
  <si>
    <t>INFORME TÉCNICO DE REVISION DE AVALÚO CATASTRAL</t>
  </si>
  <si>
    <t>1, Formatos  para la presentación, verificación, radicación de proyectos.
2,No. de Procesos de contratación adjudicados</t>
  </si>
  <si>
    <t>Alterar la información alfanumérica y geográfica consignada en la base de datos en la generacion de los  productos</t>
  </si>
  <si>
    <t>Expedir actos administrativos catastrales sin seguir el  procedimiento establecido</t>
  </si>
  <si>
    <t xml:space="preserve">Generar actos administrativos  catastrales sin cumplir los estándares de calidad </t>
  </si>
  <si>
    <t xml:space="preserve">Diligenciar las actas de colindancia con información errada en los tramites de rectificacion de area con fines registrales </t>
  </si>
  <si>
    <t>Radicadores
Atención al ciudadano
Equipo de reconocimiento Avalúos
Equipo SIG
Equipo jurídico</t>
  </si>
  <si>
    <t xml:space="preserve">Realizar revisión de  los documentos anexos de la solicitud en cumplimeinto de la normatividad vigente </t>
  </si>
  <si>
    <t>Equipo de reconocimiento 
Equipo jurídico</t>
  </si>
  <si>
    <t>Formato acta de colindancia aprobado por el sistema de gestión de calidad de la entidad.
Acta de colidancia diligenciadas</t>
  </si>
  <si>
    <t>Expedir los productos catastrales con consecutivos para llevar un control de cuantos se expiden</t>
  </si>
  <si>
    <t>Equipo SIG
Equipo de reconocimiento 
Avalúos
Equipo jurídico</t>
  </si>
  <si>
    <t xml:space="preserve">
Falta de seguimiento de los jefes de las oficinas gestoras
Falta de personal para la revision de los documentos
Perdida de evidencias por parte de la oficina de contratacion
</t>
  </si>
  <si>
    <t>Ausencia de evidencias de ejecucion contractual</t>
  </si>
  <si>
    <t xml:space="preserve">Se observa que el control actual no apunta al tema correspondiente a las causas, en consecuencia de ello,  las acciones implementadas no permiten  reducir el riesgo ni controlar las causa.
</t>
  </si>
  <si>
    <t>Aporta formato excel que corresponde a planilla para radicación de cuentas de cobro la cual no cuenta columna que permita indicar que documentos han sido recibidos a fin de controlar el ingreso de documentos.</t>
  </si>
  <si>
    <t>Posible desactualización del normograma</t>
  </si>
  <si>
    <t>Aporta circular que señala parámetros para radicacion de cuentas de cobro. Aporta Captura de pantalla al parecer con envío de circular via BPM que no es posible inspeccionar por falta de nitidez de la imagen</t>
  </si>
  <si>
    <t>La evidencia aportada solo permite manejar control de ingreso de archivos pero no permite controlar que archivos se estan recibiendo, y aun cuando ello se estableciera, no es control suficiente para evitar perdida de documentos.</t>
  </si>
  <si>
    <t>Aporta informe de actualización de normograma presentado a Secretaria general.</t>
  </si>
  <si>
    <t>2. Actualizacion de  la Resolución que reglamenta la atención de PQRSD y el Procedimiento a los funcionarios.</t>
  </si>
  <si>
    <t>No aplica a este periodo</t>
  </si>
  <si>
    <t>En evidencia que aporta soporte de publicación en pagina institucional.</t>
  </si>
  <si>
    <t>Aporta soporte de correos electrónicos enviados a cada funcionario competente</t>
  </si>
  <si>
    <t>2. Tutelas presentadas en contra de la Entidad por presunto incumplimiento en la respuesta a PQRSD</t>
  </si>
  <si>
    <t>3. Falta de credibilidad por parte de los usuarios en la entidad</t>
  </si>
  <si>
    <t xml:space="preserve">1. La plataforma BPM envía diariamente   alertas (listado de las PQRSD que se encuentran pendientes por dar respuesta) correo electrónico de Control Interno y Secretaria Dirección. </t>
  </si>
  <si>
    <t>Aporta soporte de correos electronicos de alertas, remitidos por oficina de correspondencia.</t>
  </si>
  <si>
    <t>Aun cuando el cumplimiento de la actividad de capacitación no se lleva a cabo en el periodo revisado, se considera una acción indispensable de realizarse a corto plazo.</t>
  </si>
  <si>
    <t>La acción por si sola no lleva a dar cumplimiento oportuno a las respuestas requeridas.</t>
  </si>
  <si>
    <t>2023-06-30 
2023-12-30</t>
  </si>
  <si>
    <t>Aporta evidencia de correos electrónicos remitidos a los apoderados con contenido de piezas procesales.</t>
  </si>
  <si>
    <t>Aporta actas de comité de conciliación</t>
  </si>
  <si>
    <t>Aporta dos informes de actividades de dos los abogados externos contratados para la defensa del AMB</t>
  </si>
  <si>
    <t>Aporta cuadro de excel con información que se presume actualizada.</t>
  </si>
  <si>
    <t>Se observa que, aun cuando se presenta evidencia suficiente que denota las acciones implementadas, estas no se consideran conducentes a mitigar el riesgo aquí estabalecido.</t>
  </si>
  <si>
    <t xml:space="preserve">Aporta certificaciones correspondientes a confirmacion de experiencia laboral, verificacion de cumplimiento de requisitos, lista de chequeo de documentos correspondiente a 3 personas. </t>
  </si>
  <si>
    <t>No se encuentra relación entre las acciones propuestas y el objetivo de mitigar los posibles riesgos y causas.</t>
  </si>
  <si>
    <t>No aplica a este periodo.
La actividad debería ser desarrollada lo antes posible con el fin de obtener el informe de diagnóstico para de allí proceder a la contratación.</t>
  </si>
  <si>
    <t>Deterioro de imagen y credibilidad de la entidad
Investigaciones a funcionarios
Ineficiencia administrativa y operativa</t>
  </si>
  <si>
    <t>Evidencia no apunta al cumplimiento del indicador</t>
  </si>
  <si>
    <t>Aporta captura de pantalla ilegible</t>
  </si>
  <si>
    <t>Evidencia aportada es ilegible. Se considera evidencia insuficiente para demostrar el No. De bases actualizadas conforme lo requeire el indicador.</t>
  </si>
  <si>
    <t>No se encuentra conducencia entre las acciones e indicador propuestos para administrar el riesgo,  hacia el logro de reducir los riesgos y las causas.</t>
  </si>
  <si>
    <t>Aporta oficio remitido a Secretaría General indicando las falencias del servicio de correspondencia del AMB.</t>
  </si>
  <si>
    <t xml:space="preserve">Verificar los requisitos de acuerdo a la normatividad vigente y procedimientos establecidos por la entidad </t>
  </si>
  <si>
    <t>Aporta formato SPI-FO-052 Version 01 de fecha 27 de agosto de 2020 y Formato de oficio de verificación para tramites catastrales codigo GDO-FO-028 version 5 de fecha 23 de enero de 2020</t>
  </si>
  <si>
    <t>Se observa que los formatos siguen conteniendo la misma información requerida desde su fecha de aprobación respectivamente, por consiguiente no se detecta novedad que permita, a traves de la imprementación del mismo formato y las acciones propuestas, reducir los riesgos detectados.</t>
  </si>
  <si>
    <t>GESTIÓN ADMINISTRATIVA Y FINANCIERA 
(PRESUPUESTO)</t>
  </si>
  <si>
    <t xml:space="preserve"> Asignación diferente en recursos de inversión y/o destinación especifica</t>
  </si>
  <si>
    <t xml:space="preserve">Procesos y procedimientos sistematizados en la plataforma de gestión de procesos bpm.gov sistema presupuestal siigo  - ppto net , sistema de seguridad en ejecución.
</t>
  </si>
  <si>
    <t>Subdirectora Administrativa y Financiera</t>
  </si>
  <si>
    <t>Se observa cuadro excel diligeciado, sin actvidad de avance del 3er trimestre y sin código de aprobación del sistema de gestión de calidad.</t>
  </si>
  <si>
    <t>Envio de circular a cada uno de las oficinas gestoras y supervisores de contratos .</t>
  </si>
  <si>
    <t xml:space="preserve">JUNIO </t>
  </si>
  <si>
    <t xml:space="preserve"># DE PROCEDIMEINTOS CREADOS </t>
  </si>
  <si>
    <t>Se cumple en el  2o cuatrimestre 2023</t>
  </si>
  <si>
    <t>NO pago de pasivos exigibles-vigencias expiradas</t>
  </si>
  <si>
    <t>Sanciones Administrativas</t>
  </si>
  <si>
    <t>Resolución de  pasivos exigibles  vigencia actual.</t>
  </si>
  <si>
    <t>Oficinas gestoras , Subdirectora Administrativa y Financiera y Profesional universitario de presupuesto</t>
  </si>
  <si>
    <t xml:space="preserve">Adjuntan circular 003 del 30 de marzo de 2023. </t>
  </si>
  <si>
    <t>Se observa circular 003 de 2023, y aunque se deduce su envío, no adjuntan soporte del mismo.</t>
  </si>
  <si>
    <t>Seguimiento con relación a los tramites realizados por las oficinas gestoras para el pago oportuno.</t>
  </si>
  <si>
    <t>No se observa evidencia del cumplimiento de la actividad.</t>
  </si>
  <si>
    <t>Conciliaciones realizadas  / Conciliaciones programadas</t>
  </si>
  <si>
    <t>Tesorería - Subdirección Administrativa y Financiera - Asesor</t>
  </si>
  <si>
    <t>Se observa un pdf con 21 páginas las cuales contienen los oficios con cuentas de cobro para los municipios, pero no se evidencia el soporte de envío.</t>
  </si>
  <si>
    <t>GESTIÓN ADMINISTRATIVA Y FINANCIERA (CONTABILIDAD)</t>
  </si>
  <si>
    <t>Incumplimient de los procedimientos ya establecidos para el reporte de los ingresos del recaudo.</t>
  </si>
  <si>
    <t xml:space="preserve">No reporte de los ingresos recaudados por las diferentes subdireciones a la subdireciion administrativa y financiera para el respectivo registro contable y presupuestal </t>
  </si>
  <si>
    <t xml:space="preserve">Incumplimiento en  la informacion reportada  y sanciones administrativas </t>
  </si>
  <si>
    <t>Adjuntan dos (2) actas mes de enero de 2023, acta de ingresos y acta de egresos.</t>
  </si>
  <si>
    <t>Se observan dos (2) actas mes de enero y de acuerdo al indicador es una por cada mes.</t>
  </si>
  <si>
    <t>Contador -asesor NICSP</t>
  </si>
  <si>
    <t xml:space="preserve">Normas emitidas por la CGN </t>
  </si>
  <si>
    <t>Adjuntan  formato GJC-FO-095 con la actualización del  normograma con corte a marzo 30 de 2023.</t>
  </si>
  <si>
    <t>Se observa formato GJC-FO-095 NORMOGRAMA, actualizado a marzo 30 de 2023.</t>
  </si>
  <si>
    <t>Adjuntan reporte de informe presentado a la Contaduría General de la Nación en el mes de abril el reporte de marzo.</t>
  </si>
  <si>
    <t>Se observa deporte de envio de información de saldos y movimientos, operaciones reciprocas y variaciones trimestrales.</t>
  </si>
  <si>
    <t>Adjuntan tres (3) conciliaciones bancarias  mes de febrero de recursos propios, recaudo catastro, recuado transporte.</t>
  </si>
  <si>
    <t>Se observa tres (3) conciliaciones bancarias correspondientes al mes de febrero 2023 de  recursos propios, recaudo catastro, recuado transporte; faltando las conciliaciones mes de enero, marzo y abril.</t>
  </si>
  <si>
    <t>Adjuntan pdf con un reporte de la consolidación de artículo por lote y bodega; un excel con la relación de con titulo depreciación acumulada.</t>
  </si>
  <si>
    <t>Se observan dos archivos un pdf con reporte de inventario y un excel del cual se puede detectar que no se ha realizado actualización del nombre del funcionario a cargo ya que continua a cargo de un Director y Subdirector que ya fueron desvinculados.</t>
  </si>
  <si>
    <t>Adjuntan factura de venta F91 y comprobante de ingreso almacen 23-00001 de fecha marzo 2023</t>
  </si>
  <si>
    <t xml:space="preserve">Se observan factura y comprobante del ingreso almacen a traves del software, correspondiente al mes de marzo. </t>
  </si>
  <si>
    <t xml:space="preserve">GESTIÓN ADMINISTRATIVA Y FINANCIERA  (Apoyo tecnológico y de la Información)           </t>
  </si>
  <si>
    <t>Se cumple en 4o trimestre 2023</t>
  </si>
  <si>
    <t>Adjuntan cuatro (4) archivos con nombre actualización de equipos 1er piso, mantenimientos 1er piso, Informe soporte técnico y plan de mantenimientos preventivos y correctivos.</t>
  </si>
  <si>
    <t>Se observan cuatro (4) archivos con evidencia de mantenimiento tecnico y cincuenta y siete (57) soportes tecnicos, así mismo el Plan de Mantenimiento Preventivos y Correctivos 2023, el cual contiene un cronograma mensual pero detalla si el mantenimiento es para todos los equipos de la entidad o por áreas.</t>
  </si>
  <si>
    <t>CORRUPCCION</t>
  </si>
  <si>
    <t>Ingreso indebido a los Sistemas de Información y a la infraestructura de TI omitiendo protocolos de seguridad en favorecimiento propio o de un tercero</t>
  </si>
  <si>
    <t>Elevado costo de los equipos o servicios en la nube para  almacenar la información
Falta de dispositivos de almacenamiento
Falta de equipos tipo servidor para implementar la replica de servicios</t>
  </si>
  <si>
    <t xml:space="preserve">GESTIÓN </t>
  </si>
  <si>
    <t>Informe solución de servidor redundante</t>
  </si>
  <si>
    <t>Informe solución de copias de seguridad</t>
  </si>
  <si>
    <t>Adjuntan  captura de pantalla donde se puede notar el uso de la plataforma de Drive para el almacenamiento de información del AMB y  cotizaciones del dispositivo NAS para almacenamiento de información</t>
  </si>
  <si>
    <t>Se observan archivos como evidencia de la gestión, estas no convalidad la activadad, la cual se cumple en el 4o trimestre 2023</t>
  </si>
  <si>
    <t>SUBDIRECCIÓN ADMINISTRATIVA Y FINANCIERA
 (COBRO PERSUASIVO)</t>
  </si>
  <si>
    <t>GESTIÓN</t>
  </si>
  <si>
    <t>Adjuntan pdf con nueve páginas que contiene relación de consignaciones de los meses de enero, febrero, marzo y abril con su respectiva remisión al área de contabilidad.</t>
  </si>
  <si>
    <t>Se observan cuatro correos electrónicos en los cuales se remite relación de pagos por contribuyente de  los meses de enero, febrero, marzo y abril de 2023, a la Profesional Universitario, área contable.</t>
  </si>
  <si>
    <t>SUBDIRECCIÓN ADMINISTRATIVA Y FINANCIERA 
(COBRO COACTIVO)</t>
  </si>
  <si>
    <t>1. Reporte mensual de recaudo diferentes a valorización</t>
  </si>
  <si>
    <t>Registros de consignaciones en procesos de transporte, cesiones tipo C y administrativos, correspondientes a los pagos reportados por los deudores en los meses correspondientes</t>
  </si>
  <si>
    <t>Adjuntan 29 archivos pdf, con reporte de consignaciones y correos remisorios de los meses de enero, febrero, marzo y abril de 2023.</t>
  </si>
  <si>
    <t>Se observan 29 archivos con  resporte de consignaciones y correos remisorios a la Subdirectora Administrativa y Financiera, y a la Profesional Universitario área contrable; de los meses de enero a abril de 2023.</t>
  </si>
  <si>
    <t>Adquisición y/o modificación de Archivadores y Mobiliarios insuficientes.</t>
  </si>
  <si>
    <t>a) Solicitud para la dotación de espacio y mobiliario independen que brinden seguridad a expedientes y documentos.                              
B) Dotar de  espacio y mobiliario independiente que brinden seguridad a expedientes y documentos</t>
  </si>
  <si>
    <t>a) Profesional universitario cobro coactivo.                       
b) Secretaria General , Subdirector Administrativo y Financiero y Director de la Entidad</t>
  </si>
  <si>
    <t xml:space="preserve">a) Oficio radicado y/o correo electrónico          b) # archivadores idóneos independientes instalados y/o modificados  </t>
  </si>
  <si>
    <t>Adjuntan correo electrónico remitido el 28 de abril de 2023 a la Subdirectora Administrativa y Financiera.</t>
  </si>
  <si>
    <t>Se observa correo electrónico de fecha 28 de abril remitido por la Profesional Universitario Cobro Coactivo a la Subdirectora Administrativa y Financiera informando que aunque se arreglaron las  chapas de los archivadores, quedan pendientes algunas para finalizar el proceso.</t>
  </si>
  <si>
    <t>a) Oficio radicado por la profesional universitario de cobro coactivo y la Subdirectora  Administrativa y  Financiera  solicitando el personal.      
b) Suministrar el personal solicitado.</t>
  </si>
  <si>
    <t>a) 30 de mayo de 2023.
b) Una vez se radique el oficio debe ser inmediato.</t>
  </si>
  <si>
    <t>a) Oficio radicado y/o correo electrónico        
b) Personal contratado</t>
  </si>
  <si>
    <t>Adjuntaron solicitud y copia actas de inicio de profesionales (abogados) contratados para apoyar Cobro Coactivo.</t>
  </si>
  <si>
    <t>Se observa una solicitud hecha vía correo electrónico dirigida al señor Director y la Subdirectora Administrativa y Financiera, así mismo copia de actas de inicio de ocho (8) profesionales del derecho.</t>
  </si>
  <si>
    <t>Dificultad para el seguimiento de las actuaciones procesales y trámite oportuno de los procesos.</t>
  </si>
  <si>
    <t>a) Solicitar el personal idóneo y suficiente para el registro en la plataforma  de los expedientes y actualizar los ya  registrados.                      
 b) Suministrar el personal diferente a los abogados de apoyo a coactivo.</t>
  </si>
  <si>
    <t>Adjuntan cinco (5) archivos en pdf los cuales contienen solicitud de personal, solicitud plan de adquisiciones y  tres actas de inicio de personal de apoyo.</t>
  </si>
  <si>
    <t>Se observan dos correos electrónicos dirigidos al señor Director y Subdirectora Administrativa y Financiera, y tres actas de inicio de personal de apoyo.</t>
  </si>
  <si>
    <t xml:space="preserve">Falta de insumos para continuar con las etapas procesales. </t>
  </si>
  <si>
    <t>El no cobro de la obligación y/o prescripción del proceso.</t>
  </si>
  <si>
    <t>se gestina los insumos y elementos de trabajo necesarios para el debido trámite de los procesos.</t>
  </si>
  <si>
    <t>1. Solitud de insumos por parte del lider del proceso
2. gestionar la viabilidad del suministro del insumo.</t>
  </si>
  <si>
    <t>1.Subdirectora Administartiva y Finanaciera  Profesional Universitario de Cobro Coactivo
2. Subdirectora Administrativa y Finanaciera, Dirección.</t>
  </si>
  <si>
    <t>1. Solitud oficio y/o correo enviado
2. oficio, convenio, soliciud de la viabilidad del suministro del insumo.</t>
  </si>
  <si>
    <t xml:space="preserve">Adjuntan 17 archivos pdf con solicirudes de parqueaderos a todos los municipios del area metropolitana, plan de adqsuisiones y 2 excel  con proyección de materiales y equipos y Plan de adquisicines para cobro coactivo. </t>
  </si>
  <si>
    <t>Se observan arhivos en pdf y excel con las solicitudes realizadas por parte de la Profesional Universitario  Cobro Coactivo al señor Director y a la Subdirectora Administrativa y Financiera como gestión del insumo requerido.</t>
  </si>
  <si>
    <t>La evidencia no se puede calificar porque la fecha de cumplimiento de la actividad no es coherente con la vigencia del seguimiento (2023).</t>
  </si>
  <si>
    <t>Facilitar o permitir la ocupación o invasión por parte de terceros de las áreas entregadas como Cesión tipo C.</t>
  </si>
  <si>
    <t>Estudios y/o Diseños incompletos como resultado de la formulación y Gestión de proyectos.</t>
  </si>
  <si>
    <t>Se expiden los productos catastrales con un consecutivo, para llevar control de los mismos.</t>
  </si>
  <si>
    <t>Listado de los trámites con numero consecutivo, expedición del tramite.</t>
  </si>
  <si>
    <t>Adjuntan dos archivos: 1) relación en excel de 382 trámites sin fecha expedición y 2) word con el procedimiento para solicitud de certificado catastral.</t>
  </si>
  <si>
    <t>La evidencia no convalida a actividad pactda, ya que la relación presentada no contiene fecha para poder realizar la verificación.</t>
  </si>
  <si>
    <t>Formatos aprobados por sistema de gestión de calidad de la entidad, para la presentación, verificaicón, radicación de los tramites catastrales.</t>
  </si>
  <si>
    <t>Adjuntan una carpeta #34 con tres archivos pdfs, con titulo log de acciones, soporte log detalle proceso y UAECD_2023_EE_25115_uaecd_2023_er_12238.
Adjuntan una carpeta #34 con dos carpetas comprmidas con título 41 y 42 que contienen 17 archivos de word con: once (11) procedimientos con código de aprobacion SGC y y seis (6) sin codificación (proyecto).</t>
  </si>
  <si>
    <t>La evidencia presentada no convalida la actividad pactada, así mismo su indicador.</t>
  </si>
  <si>
    <t>SUBDIRECCION DE PLANEACION E INFRAESTRUCTURA</t>
  </si>
  <si>
    <t>Aporta flujograma con proceso de tramite de revisión de avaluo catastral.</t>
  </si>
  <si>
    <t>No se encuentra coherencia entre las acciones propuestas con las causas y los riesgos</t>
  </si>
  <si>
    <t>La evidencia aportada no contiene datos relacionados con un informe tecnico de avalúo catastral conforme señala el indicador.</t>
  </si>
  <si>
    <t>No se pudo realizar seguimiento por cuanto dentro del archivo no reposan evidencias</t>
  </si>
  <si>
    <t xml:space="preserve">Aporta diversos documentos relacionados con la politica de calidad del dato, sin evidenciarse que alguno de los aportados sea el documento definitivo por cuanto ninguno contiene firmas ni remisión </t>
  </si>
  <si>
    <r>
      <t>No se evidencia, conforme lo requerido en el indicador,</t>
    </r>
    <r>
      <rPr>
        <sz val="12"/>
        <color rgb="FFFF0000"/>
        <rFont val="Arial"/>
        <family val="2"/>
      </rPr>
      <t xml:space="preserve"> l</t>
    </r>
    <r>
      <rPr>
        <sz val="12"/>
        <color theme="1"/>
        <rFont val="Arial"/>
        <family val="2"/>
      </rPr>
      <t xml:space="preserve">a adopción oficial de la politica de tratamiento de datos personales </t>
    </r>
  </si>
  <si>
    <t>No se entiende por qué, siendo la expedicion de una circular,  una actividad con menores acciones a desarrollar, se establezca una fecha tan lejana para su cumplimiento. 
Se observa que conforme las causas establecidas, las acciones propuestas no permiten disminuir el riesgo señalado, y mas, cuando se establecen fechas limite de cumplimiento tan lejanas en el tiempo.</t>
  </si>
  <si>
    <t>Adjuntan relación de pagos realizados desde enero a abril 2023, con fecha, concepto , nombre tercero y creado, entre otros items.</t>
  </si>
  <si>
    <t>Se observa una relación de pagos realizados desde enero a abril 2023, con fecha, concepto , nombre tercero y creado, entre otros items, mas, no hay forma de poder validar o cruzar dicha información con Bancos de acuerdo al indicador, por lo anterior la evidencia presentada no convalida la actividad.</t>
  </si>
  <si>
    <t>La evidencia no se puede calificar porque la fecha de cumplimiento de la actividad, no es coherente con la vigencia del seguimiento (2023).</t>
  </si>
  <si>
    <t>Promedio de cumplimiento</t>
  </si>
  <si>
    <t>Establecen fechas en cronograma con fecha limite en el pasado.
Se verifica, aleatoriamente, que las normas contenidas en el normograma publicado en la pagina institucional, no se encuentran actualizadas por lo tanto el riesgo no se está reduciendo.
Se evidencia que realizan las acciones propuestas sin embargo estas no son efectivas porque no hay control de la información contenida en la actualizacion del normograma.</t>
  </si>
  <si>
    <t>Aporta documentacion correspondiente a funcionaria saliente, diligenciamiento de formatos propios para el procedimineto de retiro.</t>
  </si>
  <si>
    <t>Aporta como evidencia, documento que se presume se encuentra en edición de acuerdo a lo observado en su contenido. El documento no cuenta con firma que permita concluir que es el documento definitivo.</t>
  </si>
  <si>
    <t>Crear un formato de control para la verificación de la asignación de los recursos de inversión por parte de los reponsables del proceso.
Implementar el formato creado</t>
  </si>
  <si>
    <t>Aporta formato No. SPI-FO-050 denominado "Informe técnico de revision de avalúo catastral.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</si>
</sst>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52" x14ac:knownFonts="1">
    <font>
      <sz val="11"/>
      <color theme="1"/>
      <name val="Calibri"/>
      <family val="2"/>
      <scheme val="minor"/>
    </font>
    <font>
      <sz val="10"/>
      <name val="Arial"/>
      <family val="2"/>
    </font>
    <font>
      <b/>
      <sz val="10"/>
      <name val="Arial"/>
      <family val="2"/>
    </font>
    <font>
      <sz val="10"/>
      <color rgb="FF000000"/>
      <name val="Tahoma"/>
      <family val="2"/>
    </font>
    <font>
      <b/>
      <sz val="10"/>
      <color rgb="FF000000"/>
      <name val="Tahoma"/>
      <family val="2"/>
    </font>
    <font>
      <sz val="12"/>
      <color rgb="FF000000"/>
      <name val="Tahoma"/>
      <family val="2"/>
    </font>
    <font>
      <sz val="14"/>
      <color rgb="FF000000"/>
      <name val="Tahoma"/>
      <family val="2"/>
    </font>
    <font>
      <b/>
      <sz val="9"/>
      <color rgb="FF000000"/>
      <name val="Tahoma"/>
      <family val="2"/>
    </font>
    <font>
      <sz val="9"/>
      <color rgb="FF000000"/>
      <name val="Tahoma"/>
      <family val="2"/>
    </font>
    <font>
      <b/>
      <sz val="12"/>
      <color rgb="FF000000"/>
      <name val="Tahoma"/>
      <family val="2"/>
    </font>
    <font>
      <sz val="11"/>
      <color rgb="FF000000"/>
      <name val="Tahoma"/>
      <family val="2"/>
    </font>
    <font>
      <b/>
      <sz val="11"/>
      <color rgb="FF000000"/>
      <name val="Tahoma"/>
      <family val="2"/>
    </font>
    <font>
      <b/>
      <sz val="14"/>
      <color rgb="FF000000"/>
      <name val="Tahoma"/>
      <family val="2"/>
    </font>
    <font>
      <b/>
      <sz val="8"/>
      <color rgb="FF000000"/>
      <name val="Tahoma"/>
      <family val="2"/>
    </font>
    <font>
      <sz val="8"/>
      <color rgb="FF000000"/>
      <name val="Tahoma"/>
      <family val="2"/>
    </font>
    <font>
      <b/>
      <i/>
      <sz val="14"/>
      <color rgb="FF000000"/>
      <name val="Tahoma"/>
      <family val="2"/>
    </font>
    <font>
      <b/>
      <i/>
      <sz val="16"/>
      <color rgb="FF000000"/>
      <name val="Tahoma"/>
      <family val="2"/>
    </font>
    <font>
      <sz val="10"/>
      <color rgb="FF000000"/>
      <name val="Arial"/>
      <family val="2"/>
    </font>
    <font>
      <sz val="10"/>
      <color rgb="FFFFFFFF"/>
      <name val="Arial"/>
      <family val="2"/>
    </font>
    <font>
      <b/>
      <sz val="12"/>
      <name val="Arial"/>
      <family val="2"/>
    </font>
    <font>
      <b/>
      <sz val="16"/>
      <name val="Arial"/>
      <family val="2"/>
    </font>
    <font>
      <b/>
      <sz val="10"/>
      <name val="Tahoma"/>
      <family val="2"/>
    </font>
    <font>
      <b/>
      <sz val="10"/>
      <name val="Arial"/>
      <family val="2"/>
      <charset val="1"/>
    </font>
    <font>
      <b/>
      <sz val="8"/>
      <name val="Arial"/>
      <family val="2"/>
      <charset val="1"/>
    </font>
    <font>
      <b/>
      <sz val="8"/>
      <name val="Tahoma"/>
      <family val="2"/>
    </font>
    <font>
      <sz val="10"/>
      <name val="Arial"/>
      <family val="2"/>
      <charset val="1"/>
    </font>
    <font>
      <sz val="12"/>
      <name val="Arial"/>
      <family val="2"/>
    </font>
    <font>
      <b/>
      <i/>
      <sz val="16"/>
      <name val="Arial"/>
      <family val="2"/>
    </font>
    <font>
      <sz val="12"/>
      <name val="Tahoma"/>
      <family val="2"/>
    </font>
    <font>
      <sz val="12"/>
      <name val="Arial"/>
      <family val="2"/>
      <charset val="1"/>
    </font>
    <font>
      <b/>
      <sz val="11"/>
      <name val="Arial"/>
      <family val="2"/>
    </font>
    <font>
      <b/>
      <sz val="11"/>
      <name val="Arial"/>
      <family val="2"/>
      <charset val="1"/>
    </font>
    <font>
      <b/>
      <sz val="12"/>
      <name val="Tahoma"/>
      <family val="2"/>
    </font>
    <font>
      <sz val="12"/>
      <color rgb="FFFFFF99"/>
      <name val="Tahoma"/>
      <family val="2"/>
    </font>
    <font>
      <sz val="10"/>
      <color theme="1"/>
      <name val="Arial"/>
      <family val="2"/>
    </font>
    <font>
      <b/>
      <sz val="10"/>
      <color theme="1"/>
      <name val="Arial"/>
      <family val="2"/>
    </font>
    <font>
      <strike/>
      <sz val="10"/>
      <name val="Arial"/>
      <family val="2"/>
    </font>
    <font>
      <sz val="12"/>
      <color theme="1"/>
      <name val="Arial"/>
      <family val="2"/>
    </font>
    <font>
      <b/>
      <sz val="12"/>
      <color theme="0"/>
      <name val="Arial"/>
      <family val="2"/>
    </font>
    <font>
      <b/>
      <sz val="12"/>
      <color theme="1" tint="4.9989318521683403E-2"/>
      <name val="Arial"/>
      <family val="2"/>
    </font>
    <font>
      <b/>
      <sz val="12"/>
      <color theme="1"/>
      <name val="Arial"/>
      <family val="2"/>
    </font>
    <font>
      <sz val="12"/>
      <color rgb="FF000000"/>
      <name val="Arial"/>
      <family val="2"/>
    </font>
    <font>
      <b/>
      <sz val="14"/>
      <name val="Arial"/>
      <family val="2"/>
    </font>
    <font>
      <sz val="9"/>
      <color indexed="81"/>
      <name val="Tahoma"/>
      <family val="2"/>
    </font>
    <font>
      <b/>
      <sz val="9"/>
      <color indexed="81"/>
      <name val="Tahoma"/>
      <family val="2"/>
    </font>
    <font>
      <sz val="8"/>
      <color theme="1"/>
      <name val="Calibri"/>
      <family val="2"/>
      <scheme val="minor"/>
    </font>
    <font>
      <b/>
      <sz val="11"/>
      <color theme="1"/>
      <name val="Calibri"/>
      <family val="2"/>
      <scheme val="minor"/>
    </font>
    <font>
      <sz val="11"/>
      <name val="Calibri"/>
      <family val="2"/>
    </font>
    <font>
      <sz val="11"/>
      <color indexed="81"/>
      <name val="Tahoma"/>
      <family val="2"/>
    </font>
    <font>
      <sz val="12"/>
      <color rgb="FFFF0000"/>
      <name val="Arial"/>
      <family val="2"/>
    </font>
    <font>
      <sz val="11"/>
      <color theme="1"/>
      <name val="Calibri"/>
      <family val="2"/>
      <scheme val="minor"/>
    </font>
    <font>
      <sz val="18"/>
      <color theme="1"/>
      <name val="Arial"/>
      <family val="2"/>
    </font>
  </fonts>
  <fills count="25">
    <fill>
      <patternFill patternType="none"/>
    </fill>
    <fill>
      <patternFill patternType="gray125"/>
    </fill>
    <fill>
      <patternFill patternType="solid">
        <fgColor rgb="FFFFFF00"/>
        <bgColor rgb="FF000000"/>
      </patternFill>
    </fill>
    <fill>
      <patternFill patternType="solid">
        <fgColor rgb="FFFFC000"/>
        <bgColor rgb="FF000000"/>
      </patternFill>
    </fill>
    <fill>
      <patternFill patternType="solid">
        <fgColor rgb="FFB7FEB2"/>
        <bgColor rgb="FF000000"/>
      </patternFill>
    </fill>
    <fill>
      <patternFill patternType="solid">
        <fgColor rgb="FFB2F5FE"/>
        <bgColor rgb="FF000000"/>
      </patternFill>
    </fill>
    <fill>
      <patternFill patternType="solid">
        <fgColor rgb="FFFFFFFF"/>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7" tint="0.59999389629810485"/>
        <bgColor rgb="FFFFFF66"/>
      </patternFill>
    </fill>
    <fill>
      <patternFill patternType="solid">
        <fgColor theme="7" tint="0.59999389629810485"/>
        <bgColor rgb="FF008080"/>
      </patternFill>
    </fill>
    <fill>
      <patternFill patternType="solid">
        <fgColor theme="7" tint="0.59999389629810485"/>
        <bgColor rgb="FFD9D9D9"/>
      </patternFill>
    </fill>
    <fill>
      <patternFill patternType="solid">
        <fgColor theme="0" tint="-0.249977111117893"/>
        <bgColor indexed="64"/>
      </patternFill>
    </fill>
    <fill>
      <patternFill patternType="solid">
        <fgColor rgb="FFFFFF99"/>
        <bgColor rgb="FF000000"/>
      </patternFill>
    </fill>
    <fill>
      <patternFill patternType="solid">
        <fgColor rgb="FFFFE598"/>
        <bgColor rgb="FFFFE598"/>
      </patternFill>
    </fill>
    <fill>
      <patternFill patternType="solid">
        <fgColor rgb="FF00FF00"/>
        <bgColor rgb="FF00FF00"/>
      </patternFill>
    </fill>
    <fill>
      <patternFill patternType="solid">
        <fgColor theme="4" tint="0.59999389629810485"/>
        <bgColor rgb="FF000000"/>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4" tint="0.79998168889431442"/>
        <bgColor indexed="64"/>
      </patternFill>
    </fill>
  </fills>
  <borders count="6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s>
  <cellStyleXfs count="2">
    <xf numFmtId="0" fontId="0" fillId="0" borderId="0"/>
    <xf numFmtId="9" fontId="50" fillId="0" borderId="0" applyFont="0" applyFill="0" applyBorder="0" applyAlignment="0" applyProtection="0"/>
  </cellStyleXfs>
  <cellXfs count="582">
    <xf numFmtId="0" fontId="0" fillId="0" borderId="0" xfId="0"/>
    <xf numFmtId="0" fontId="1" fillId="6" borderId="0" xfId="0" applyFont="1" applyFill="1" applyProtection="1">
      <protection locked="0"/>
    </xf>
    <xf numFmtId="0" fontId="18" fillId="6" borderId="0" xfId="0" applyFont="1" applyFill="1" applyProtection="1">
      <protection locked="0"/>
    </xf>
    <xf numFmtId="0" fontId="18" fillId="6" borderId="0" xfId="0" applyFont="1" applyFill="1" applyAlignment="1" applyProtection="1">
      <alignment horizontal="center" vertical="justify"/>
      <protection locked="0"/>
    </xf>
    <xf numFmtId="0" fontId="18" fillId="6" borderId="0" xfId="0" applyFont="1" applyFill="1" applyAlignment="1" applyProtection="1">
      <alignment vertical="center"/>
      <protection locked="0"/>
    </xf>
    <xf numFmtId="0" fontId="28" fillId="0" borderId="0" xfId="0" applyFont="1" applyAlignment="1" applyProtection="1">
      <alignment horizontal="center" vertical="justify"/>
      <protection locked="0"/>
    </xf>
    <xf numFmtId="0" fontId="1" fillId="6" borderId="0" xfId="0" applyFont="1" applyFill="1" applyAlignment="1" applyProtection="1">
      <alignment horizontal="justify"/>
      <protection locked="0"/>
    </xf>
    <xf numFmtId="0" fontId="1" fillId="10" borderId="4" xfId="0" applyFont="1" applyFill="1" applyBorder="1" applyAlignment="1" applyProtection="1">
      <alignment horizontal="center" vertical="center" wrapText="1"/>
      <protection locked="0"/>
    </xf>
    <xf numFmtId="0" fontId="2" fillId="11" borderId="4" xfId="0" applyFont="1" applyFill="1" applyBorder="1" applyAlignment="1" applyProtection="1">
      <alignment horizontal="center" vertical="center" wrapText="1"/>
      <protection locked="0"/>
    </xf>
    <xf numFmtId="49" fontId="22" fillId="8" borderId="4" xfId="0" applyNumberFormat="1" applyFont="1" applyFill="1" applyBorder="1" applyAlignment="1" applyProtection="1">
      <alignment horizontal="center" vertical="center" wrapText="1"/>
      <protection locked="0"/>
    </xf>
    <xf numFmtId="0" fontId="2" fillId="8" borderId="3" xfId="0" applyFont="1" applyFill="1" applyBorder="1" applyAlignment="1" applyProtection="1">
      <alignment horizontal="center"/>
      <protection locked="0"/>
    </xf>
    <xf numFmtId="0" fontId="2" fillId="8" borderId="4" xfId="0" applyFont="1" applyFill="1" applyBorder="1" applyAlignment="1" applyProtection="1">
      <alignment horizontal="center"/>
      <protection locked="0"/>
    </xf>
    <xf numFmtId="0" fontId="1" fillId="8" borderId="0" xfId="0" applyFont="1" applyFill="1" applyAlignment="1" applyProtection="1">
      <alignment horizontal="center"/>
      <protection locked="0"/>
    </xf>
    <xf numFmtId="0" fontId="2" fillId="8" borderId="0" xfId="0" applyFont="1" applyFill="1" applyAlignment="1" applyProtection="1">
      <alignment horizontal="center"/>
      <protection locked="0"/>
    </xf>
    <xf numFmtId="49" fontId="31" fillId="8" borderId="4" xfId="0" applyNumberFormat="1" applyFont="1" applyFill="1" applyBorder="1" applyAlignment="1" applyProtection="1">
      <alignment horizontal="center" vertical="center" wrapText="1"/>
      <protection locked="0"/>
    </xf>
    <xf numFmtId="0" fontId="26" fillId="9" borderId="3" xfId="0" applyFont="1" applyFill="1" applyBorder="1" applyAlignment="1" applyProtection="1">
      <alignment horizontal="center" vertical="center" wrapText="1"/>
      <protection locked="0"/>
    </xf>
    <xf numFmtId="49" fontId="22" fillId="8" borderId="5" xfId="0" applyNumberFormat="1" applyFont="1" applyFill="1" applyBorder="1" applyAlignment="1" applyProtection="1">
      <alignment horizontal="center" vertical="center" wrapText="1"/>
      <protection locked="0"/>
    </xf>
    <xf numFmtId="0" fontId="0" fillId="7" borderId="0" xfId="0" applyFill="1"/>
    <xf numFmtId="0" fontId="21" fillId="5" borderId="3" xfId="0" applyFont="1" applyFill="1" applyBorder="1" applyAlignment="1" applyProtection="1">
      <alignment horizontal="center" vertical="center" wrapText="1"/>
      <protection locked="0"/>
    </xf>
    <xf numFmtId="0" fontId="33" fillId="16" borderId="7" xfId="0" applyFont="1" applyFill="1" applyBorder="1" applyAlignment="1">
      <alignment vertical="center"/>
    </xf>
    <xf numFmtId="0" fontId="33" fillId="16" borderId="8" xfId="0" applyFont="1" applyFill="1" applyBorder="1" applyAlignment="1">
      <alignment vertical="center"/>
    </xf>
    <xf numFmtId="0" fontId="33" fillId="16" borderId="6" xfId="0" applyFont="1" applyFill="1" applyBorder="1" applyAlignment="1">
      <alignment vertical="center"/>
    </xf>
    <xf numFmtId="0" fontId="33" fillId="16" borderId="11" xfId="0" applyFont="1" applyFill="1" applyBorder="1" applyAlignment="1">
      <alignment vertical="center"/>
    </xf>
    <xf numFmtId="0" fontId="33" fillId="16" borderId="0" xfId="0" applyFont="1" applyFill="1" applyAlignment="1">
      <alignment vertical="center"/>
    </xf>
    <xf numFmtId="0" fontId="33" fillId="16" borderId="12" xfId="0" applyFont="1" applyFill="1" applyBorder="1" applyAlignment="1">
      <alignment vertical="center"/>
    </xf>
    <xf numFmtId="0" fontId="33" fillId="16" borderId="13" xfId="0" applyFont="1" applyFill="1" applyBorder="1" applyAlignment="1">
      <alignment vertical="center"/>
    </xf>
    <xf numFmtId="0" fontId="33" fillId="16" borderId="14" xfId="0" applyFont="1" applyFill="1" applyBorder="1" applyAlignment="1">
      <alignment vertical="center"/>
    </xf>
    <xf numFmtId="0" fontId="33" fillId="16" borderId="9" xfId="0" applyFont="1" applyFill="1" applyBorder="1" applyAlignment="1">
      <alignment vertical="center"/>
    </xf>
    <xf numFmtId="0" fontId="21" fillId="5" borderId="4" xfId="0" applyFont="1" applyFill="1" applyBorder="1" applyAlignment="1" applyProtection="1">
      <alignment horizontal="center" vertical="center" wrapText="1"/>
      <protection locked="0"/>
    </xf>
    <xf numFmtId="0" fontId="1" fillId="9" borderId="3" xfId="0" applyFont="1" applyFill="1" applyBorder="1" applyAlignment="1" applyProtection="1">
      <alignment horizontal="center" vertical="center" wrapText="1"/>
      <protection locked="0"/>
    </xf>
    <xf numFmtId="0" fontId="2" fillId="10" borderId="3" xfId="0" applyFont="1" applyFill="1" applyBorder="1" applyAlignment="1" applyProtection="1">
      <alignment horizontal="center" vertical="center" wrapText="1"/>
      <protection locked="0"/>
    </xf>
    <xf numFmtId="0" fontId="2" fillId="10" borderId="4"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wrapText="1"/>
      <protection locked="0"/>
    </xf>
    <xf numFmtId="0" fontId="0" fillId="9" borderId="20" xfId="0" applyFill="1" applyBorder="1" applyAlignment="1">
      <alignment horizontal="center" vertical="center" wrapText="1"/>
    </xf>
    <xf numFmtId="0" fontId="2" fillId="9" borderId="3" xfId="0" applyFont="1" applyFill="1" applyBorder="1" applyAlignment="1" applyProtection="1">
      <alignment horizontal="center" vertical="center" wrapText="1"/>
      <protection locked="0"/>
    </xf>
    <xf numFmtId="0" fontId="21" fillId="9" borderId="3" xfId="0" applyFont="1" applyFill="1" applyBorder="1" applyAlignment="1" applyProtection="1">
      <alignment horizontal="center" vertical="center" wrapText="1"/>
      <protection locked="0"/>
    </xf>
    <xf numFmtId="0" fontId="1" fillId="9" borderId="3" xfId="0" applyFont="1" applyFill="1" applyBorder="1" applyAlignment="1" applyProtection="1">
      <alignment horizontal="left" vertical="center" wrapText="1"/>
      <protection locked="0"/>
    </xf>
    <xf numFmtId="0" fontId="22" fillId="8" borderId="3" xfId="0" applyFont="1" applyFill="1" applyBorder="1" applyAlignment="1" applyProtection="1">
      <alignment horizontal="center" vertical="center" wrapText="1"/>
      <protection locked="0"/>
    </xf>
    <xf numFmtId="0" fontId="1" fillId="8" borderId="3" xfId="0" applyFont="1" applyFill="1" applyBorder="1" applyAlignment="1">
      <alignment horizontal="left" vertical="center" wrapText="1"/>
    </xf>
    <xf numFmtId="0" fontId="22" fillId="8" borderId="4" xfId="0" applyFont="1" applyFill="1" applyBorder="1" applyAlignment="1" applyProtection="1">
      <alignment horizontal="center" vertical="center" wrapText="1"/>
      <protection locked="0"/>
    </xf>
    <xf numFmtId="0" fontId="22" fillId="8" borderId="5" xfId="0" applyFont="1" applyFill="1" applyBorder="1" applyAlignment="1" applyProtection="1">
      <alignment horizontal="center" vertical="center" wrapText="1"/>
      <protection locked="0"/>
    </xf>
    <xf numFmtId="0" fontId="1" fillId="8" borderId="4"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9" borderId="28" xfId="0" applyFont="1" applyFill="1" applyBorder="1" applyAlignment="1" applyProtection="1">
      <alignment horizontal="center" vertical="center" wrapText="1"/>
      <protection locked="0"/>
    </xf>
    <xf numFmtId="0" fontId="37" fillId="0" borderId="0" xfId="0" applyFont="1" applyAlignment="1">
      <alignment horizontal="center" vertical="center"/>
    </xf>
    <xf numFmtId="0" fontId="39" fillId="21" borderId="53" xfId="0" applyFont="1" applyFill="1" applyBorder="1" applyAlignment="1" applyProtection="1">
      <alignment horizontal="center" vertical="center" wrapText="1"/>
      <protection locked="0"/>
    </xf>
    <xf numFmtId="0" fontId="39" fillId="21" borderId="51" xfId="0" applyFont="1" applyFill="1" applyBorder="1" applyAlignment="1" applyProtection="1">
      <alignment horizontal="center" vertical="center" wrapText="1"/>
      <protection locked="0"/>
    </xf>
    <xf numFmtId="0" fontId="39" fillId="21" borderId="54" xfId="0" applyFont="1" applyFill="1" applyBorder="1" applyAlignment="1" applyProtection="1">
      <alignment horizontal="center" vertical="center" wrapText="1"/>
      <protection locked="0"/>
    </xf>
    <xf numFmtId="0" fontId="39" fillId="21" borderId="54" xfId="0" applyFont="1" applyFill="1" applyBorder="1" applyAlignment="1" applyProtection="1">
      <alignment horizontal="center" vertical="center" textRotation="90" wrapText="1"/>
      <protection locked="0"/>
    </xf>
    <xf numFmtId="0" fontId="40" fillId="0" borderId="0" xfId="0" applyFont="1" applyAlignment="1">
      <alignment horizontal="center" vertical="center"/>
    </xf>
    <xf numFmtId="0" fontId="37" fillId="0" borderId="3" xfId="0" applyFont="1" applyBorder="1" applyAlignment="1" applyProtection="1">
      <alignment horizontal="justify" vertical="center" wrapText="1"/>
      <protection locked="0"/>
    </xf>
    <xf numFmtId="49" fontId="37" fillId="0" borderId="3" xfId="0" applyNumberFormat="1" applyFont="1" applyBorder="1" applyAlignment="1" applyProtection="1">
      <alignment horizontal="justify" vertical="center" wrapText="1"/>
      <protection locked="0"/>
    </xf>
    <xf numFmtId="0" fontId="37" fillId="0" borderId="22" xfId="0" applyFont="1" applyBorder="1" applyAlignment="1" applyProtection="1">
      <alignment horizontal="justify" vertical="center" wrapText="1"/>
      <protection locked="0"/>
    </xf>
    <xf numFmtId="49" fontId="37" fillId="0" borderId="22" xfId="0" applyNumberFormat="1" applyFont="1" applyBorder="1" applyAlignment="1" applyProtection="1">
      <alignment horizontal="justify" vertical="center" wrapText="1"/>
      <protection locked="0"/>
    </xf>
    <xf numFmtId="0" fontId="37" fillId="0" borderId="22" xfId="0" applyFont="1" applyBorder="1" applyAlignment="1" applyProtection="1">
      <alignment horizontal="center" vertical="center" wrapText="1"/>
      <protection locked="0"/>
    </xf>
    <xf numFmtId="0" fontId="37" fillId="0" borderId="17" xfId="0" applyFont="1" applyBorder="1" applyAlignment="1" applyProtection="1">
      <alignment horizontal="justify" vertical="center" wrapText="1"/>
      <protection locked="0"/>
    </xf>
    <xf numFmtId="49" fontId="37" fillId="0" borderId="17" xfId="0" applyNumberFormat="1" applyFont="1" applyBorder="1" applyAlignment="1" applyProtection="1">
      <alignment horizontal="justify" vertical="center" wrapText="1"/>
      <protection locked="0"/>
    </xf>
    <xf numFmtId="0" fontId="37" fillId="0" borderId="17"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0" xfId="0" applyFont="1" applyAlignment="1">
      <alignment vertical="center"/>
    </xf>
    <xf numFmtId="14" fontId="37" fillId="0" borderId="17" xfId="0" applyNumberFormat="1" applyFont="1" applyBorder="1" applyAlignment="1" applyProtection="1">
      <alignment horizontal="center" vertical="center" wrapText="1"/>
      <protection locked="0"/>
    </xf>
    <xf numFmtId="14" fontId="37" fillId="0" borderId="3" xfId="0" applyNumberFormat="1" applyFont="1" applyBorder="1" applyAlignment="1" applyProtection="1">
      <alignment horizontal="center" vertical="center" wrapText="1"/>
      <protection locked="0"/>
    </xf>
    <xf numFmtId="0" fontId="37" fillId="0" borderId="54" xfId="0" applyFont="1" applyBorder="1" applyAlignment="1" applyProtection="1">
      <alignment horizontal="justify" vertical="center" wrapText="1"/>
      <protection locked="0"/>
    </xf>
    <xf numFmtId="0" fontId="37" fillId="0" borderId="54" xfId="0" applyFont="1" applyBorder="1" applyAlignment="1" applyProtection="1">
      <alignment horizontal="center" vertical="center" wrapText="1"/>
      <protection locked="0"/>
    </xf>
    <xf numFmtId="0" fontId="37" fillId="0" borderId="54" xfId="0" applyFont="1" applyBorder="1" applyAlignment="1">
      <alignment horizontal="center" vertical="center" wrapText="1"/>
    </xf>
    <xf numFmtId="0" fontId="37" fillId="0" borderId="17" xfId="0" applyFont="1" applyBorder="1" applyAlignment="1">
      <alignment horizontal="center" vertical="center" wrapText="1"/>
    </xf>
    <xf numFmtId="14" fontId="37" fillId="0" borderId="17" xfId="0" applyNumberFormat="1" applyFont="1" applyBorder="1" applyAlignment="1" applyProtection="1">
      <alignment horizontal="justify" vertical="center" wrapText="1"/>
      <protection locked="0"/>
    </xf>
    <xf numFmtId="0" fontId="41" fillId="0" borderId="17"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3" xfId="0" applyFont="1" applyBorder="1" applyAlignment="1">
      <alignment horizontal="justify" vertical="center" wrapText="1"/>
    </xf>
    <xf numFmtId="0" fontId="37" fillId="0" borderId="0" xfId="0" applyFont="1" applyAlignment="1">
      <alignment horizontal="justify" vertical="center"/>
    </xf>
    <xf numFmtId="0" fontId="37" fillId="0" borderId="54" xfId="0" applyFont="1" applyBorder="1" applyAlignment="1">
      <alignment horizontal="left" vertical="center" wrapText="1"/>
    </xf>
    <xf numFmtId="0" fontId="26" fillId="6" borderId="0" xfId="0" applyFont="1" applyFill="1" applyAlignment="1" applyProtection="1">
      <alignment vertical="center"/>
      <protection locked="0"/>
    </xf>
    <xf numFmtId="0" fontId="37" fillId="0" borderId="0" xfId="0" applyFont="1" applyAlignment="1">
      <alignment vertical="center" wrapText="1"/>
    </xf>
    <xf numFmtId="0" fontId="38" fillId="20" borderId="5" xfId="0" applyFont="1" applyFill="1" applyBorder="1" applyAlignment="1" applyProtection="1">
      <alignment horizontal="center" vertical="center" wrapText="1"/>
      <protection locked="0"/>
    </xf>
    <xf numFmtId="0" fontId="39" fillId="23" borderId="54" xfId="0" applyFont="1" applyFill="1" applyBorder="1" applyAlignment="1" applyProtection="1">
      <alignment horizontal="center" vertical="center" wrapText="1"/>
      <protection locked="0"/>
    </xf>
    <xf numFmtId="0" fontId="39" fillId="23" borderId="55" xfId="0" applyFont="1" applyFill="1" applyBorder="1" applyAlignment="1" applyProtection="1">
      <alignment horizontal="center" vertical="center"/>
      <protection locked="0"/>
    </xf>
    <xf numFmtId="9" fontId="37" fillId="23" borderId="10" xfId="0" applyNumberFormat="1" applyFont="1" applyFill="1" applyBorder="1" applyAlignment="1" applyProtection="1">
      <alignment horizontal="center" vertical="center" wrapText="1"/>
      <protection locked="0"/>
    </xf>
    <xf numFmtId="0" fontId="37" fillId="23" borderId="10" xfId="0" applyFont="1" applyFill="1" applyBorder="1" applyAlignment="1" applyProtection="1">
      <alignment horizontal="justify" vertical="center" wrapText="1"/>
      <protection locked="0"/>
    </xf>
    <xf numFmtId="9" fontId="37" fillId="23" borderId="3" xfId="0" applyNumberFormat="1" applyFont="1" applyFill="1" applyBorder="1" applyAlignment="1" applyProtection="1">
      <alignment horizontal="center" vertical="center" wrapText="1"/>
      <protection locked="0"/>
    </xf>
    <xf numFmtId="0" fontId="37" fillId="23" borderId="3" xfId="0" applyFont="1" applyFill="1" applyBorder="1" applyAlignment="1" applyProtection="1">
      <alignment horizontal="justify" vertical="center" wrapText="1"/>
      <protection locked="0"/>
    </xf>
    <xf numFmtId="0" fontId="37" fillId="23" borderId="28" xfId="0" applyFont="1" applyFill="1" applyBorder="1" applyAlignment="1" applyProtection="1">
      <alignment horizontal="justify" vertical="center" wrapText="1"/>
      <protection locked="0"/>
    </xf>
    <xf numFmtId="0" fontId="37" fillId="23" borderId="22" xfId="0" applyFont="1" applyFill="1" applyBorder="1" applyAlignment="1" applyProtection="1">
      <alignment horizontal="center" vertical="center" wrapText="1"/>
      <protection locked="0"/>
    </xf>
    <xf numFmtId="0" fontId="37" fillId="23" borderId="22" xfId="0" applyFont="1" applyFill="1" applyBorder="1" applyAlignment="1" applyProtection="1">
      <alignment horizontal="justify" vertical="center" wrapText="1"/>
      <protection locked="0"/>
    </xf>
    <xf numFmtId="9" fontId="37" fillId="23" borderId="17" xfId="0" applyNumberFormat="1" applyFont="1" applyFill="1" applyBorder="1" applyAlignment="1" applyProtection="1">
      <alignment horizontal="center" vertical="center" wrapText="1"/>
      <protection locked="0"/>
    </xf>
    <xf numFmtId="0" fontId="37" fillId="23" borderId="17" xfId="0" applyFont="1" applyFill="1" applyBorder="1" applyAlignment="1" applyProtection="1">
      <alignment horizontal="justify" vertical="center" wrapText="1"/>
      <protection locked="0"/>
    </xf>
    <xf numFmtId="0" fontId="37" fillId="23" borderId="27" xfId="0" applyFont="1" applyFill="1" applyBorder="1" applyAlignment="1">
      <alignment horizontal="justify" vertical="center" wrapText="1"/>
    </xf>
    <xf numFmtId="0" fontId="37" fillId="23" borderId="32" xfId="0" applyFont="1" applyFill="1" applyBorder="1" applyAlignment="1">
      <alignment horizontal="justify" vertical="center" wrapText="1"/>
    </xf>
    <xf numFmtId="9" fontId="37" fillId="23" borderId="22" xfId="0" applyNumberFormat="1" applyFont="1" applyFill="1" applyBorder="1" applyAlignment="1" applyProtection="1">
      <alignment horizontal="center" vertical="center" wrapText="1"/>
      <protection locked="0"/>
    </xf>
    <xf numFmtId="0" fontId="37" fillId="23" borderId="52" xfId="0" applyFont="1" applyFill="1" applyBorder="1" applyAlignment="1">
      <alignment horizontal="justify" vertical="center" wrapText="1"/>
    </xf>
    <xf numFmtId="9" fontId="37" fillId="23" borderId="4" xfId="0" applyNumberFormat="1" applyFont="1" applyFill="1" applyBorder="1" applyAlignment="1" applyProtection="1">
      <alignment horizontal="center" vertical="center" wrapText="1"/>
      <protection locked="0"/>
    </xf>
    <xf numFmtId="0" fontId="37" fillId="23" borderId="55" xfId="0" applyFont="1" applyFill="1" applyBorder="1" applyAlignment="1">
      <alignment horizontal="justify" vertical="center" wrapText="1"/>
    </xf>
    <xf numFmtId="0" fontId="37" fillId="23" borderId="4" xfId="0" applyFont="1" applyFill="1" applyBorder="1" applyAlignment="1">
      <alignment horizontal="justify" vertical="center" wrapText="1"/>
    </xf>
    <xf numFmtId="0" fontId="37" fillId="23" borderId="29" xfId="0" applyFont="1" applyFill="1" applyBorder="1" applyAlignment="1">
      <alignment horizontal="justify" vertical="center" wrapText="1"/>
    </xf>
    <xf numFmtId="0" fontId="37" fillId="23" borderId="54" xfId="0" applyFont="1" applyFill="1" applyBorder="1" applyAlignment="1">
      <alignment horizontal="justify" vertical="center" wrapText="1"/>
    </xf>
    <xf numFmtId="9" fontId="37" fillId="23" borderId="22" xfId="0" applyNumberFormat="1" applyFont="1" applyFill="1" applyBorder="1" applyAlignment="1">
      <alignment horizontal="center" vertical="center" wrapText="1"/>
    </xf>
    <xf numFmtId="9" fontId="37" fillId="23" borderId="3" xfId="0" applyNumberFormat="1" applyFont="1" applyFill="1" applyBorder="1" applyAlignment="1">
      <alignment horizontal="center" vertical="center" wrapText="1"/>
    </xf>
    <xf numFmtId="0" fontId="26" fillId="23" borderId="28" xfId="0" applyFont="1" applyFill="1" applyBorder="1" applyAlignment="1">
      <alignment horizontal="justify" vertical="center" wrapText="1"/>
    </xf>
    <xf numFmtId="9" fontId="37" fillId="23" borderId="54" xfId="0" applyNumberFormat="1" applyFont="1" applyFill="1" applyBorder="1" applyAlignment="1">
      <alignment horizontal="center" vertical="center" wrapText="1"/>
    </xf>
    <xf numFmtId="0" fontId="37" fillId="23" borderId="18" xfId="0" applyFont="1" applyFill="1" applyBorder="1" applyAlignment="1">
      <alignment horizontal="justify" vertical="center" wrapText="1"/>
    </xf>
    <xf numFmtId="0" fontId="37" fillId="23" borderId="4" xfId="0" applyFont="1" applyFill="1" applyBorder="1" applyAlignment="1" applyProtection="1">
      <alignment horizontal="justify" vertical="center" wrapText="1"/>
      <protection locked="0"/>
    </xf>
    <xf numFmtId="0" fontId="19" fillId="23" borderId="5" xfId="0" applyFont="1" applyFill="1" applyBorder="1" applyAlignment="1" applyProtection="1">
      <alignment horizontal="center" vertical="center" wrapText="1"/>
      <protection locked="0"/>
    </xf>
    <xf numFmtId="0" fontId="19" fillId="23" borderId="5" xfId="0" applyFont="1" applyFill="1" applyBorder="1" applyAlignment="1" applyProtection="1">
      <alignment horizontal="center" vertical="center"/>
      <protection locked="0"/>
    </xf>
    <xf numFmtId="0" fontId="37" fillId="0" borderId="22" xfId="0" applyFont="1" applyBorder="1" applyAlignment="1">
      <alignment horizontal="justify" vertical="center" wrapText="1"/>
    </xf>
    <xf numFmtId="0" fontId="37" fillId="0" borderId="3" xfId="0" applyFont="1" applyBorder="1" applyAlignment="1">
      <alignment horizontal="justify" vertical="center" wrapText="1"/>
    </xf>
    <xf numFmtId="0" fontId="37" fillId="23" borderId="27" xfId="0" applyFont="1" applyFill="1" applyBorder="1" applyAlignment="1" applyProtection="1">
      <alignment horizontal="justify" vertical="center" wrapText="1"/>
      <protection locked="0"/>
    </xf>
    <xf numFmtId="9" fontId="37" fillId="23" borderId="17" xfId="0" applyNumberFormat="1" applyFont="1" applyFill="1" applyBorder="1" applyAlignment="1">
      <alignment horizontal="center" vertical="center" wrapText="1"/>
    </xf>
    <xf numFmtId="0" fontId="37" fillId="23" borderId="17" xfId="0" applyFont="1" applyFill="1" applyBorder="1" applyAlignment="1">
      <alignment horizontal="justify" vertical="center" wrapText="1"/>
    </xf>
    <xf numFmtId="0" fontId="37" fillId="23" borderId="22" xfId="0" applyFont="1" applyFill="1" applyBorder="1" applyAlignment="1">
      <alignment horizontal="justify" vertical="center" wrapText="1"/>
    </xf>
    <xf numFmtId="0" fontId="37" fillId="23" borderId="3" xfId="0" applyFont="1" applyFill="1" applyBorder="1" applyAlignment="1">
      <alignment horizontal="justify" vertical="center" wrapText="1"/>
    </xf>
    <xf numFmtId="0" fontId="37" fillId="23" borderId="28" xfId="0" applyFont="1" applyFill="1" applyBorder="1" applyAlignment="1">
      <alignment horizontal="justify" vertical="center" wrapText="1"/>
    </xf>
    <xf numFmtId="0" fontId="37" fillId="0" borderId="17" xfId="0" applyFont="1" applyBorder="1" applyAlignment="1">
      <alignment horizontal="justify" vertical="center" wrapText="1"/>
    </xf>
    <xf numFmtId="0" fontId="37" fillId="0" borderId="4" xfId="0" applyFont="1" applyBorder="1" applyAlignment="1">
      <alignment horizontal="justify" vertical="center" wrapText="1"/>
    </xf>
    <xf numFmtId="0" fontId="41" fillId="0" borderId="17" xfId="0" applyFont="1" applyBorder="1" applyAlignment="1">
      <alignment horizontal="left" vertical="center" wrapText="1"/>
    </xf>
    <xf numFmtId="0" fontId="26" fillId="0" borderId="3" xfId="0" applyFont="1" applyBorder="1" applyAlignment="1" applyProtection="1">
      <alignment horizontal="justify" vertical="center" wrapText="1"/>
      <protection locked="0"/>
    </xf>
    <xf numFmtId="0" fontId="41" fillId="0" borderId="61" xfId="0" applyFont="1" applyFill="1" applyBorder="1" applyAlignment="1">
      <alignment vertical="center" wrapText="1"/>
    </xf>
    <xf numFmtId="49" fontId="37" fillId="0" borderId="17" xfId="0" applyNumberFormat="1" applyFont="1" applyFill="1" applyBorder="1" applyAlignment="1" applyProtection="1">
      <alignment horizontal="justify" vertical="center" wrapText="1"/>
      <protection locked="0"/>
    </xf>
    <xf numFmtId="0" fontId="37" fillId="0" borderId="17" xfId="0" applyFont="1" applyFill="1" applyBorder="1" applyAlignment="1" applyProtection="1">
      <alignment horizontal="justify" vertical="center" wrapText="1"/>
      <protection locked="0"/>
    </xf>
    <xf numFmtId="0" fontId="37" fillId="0" borderId="0" xfId="0" applyFont="1" applyFill="1" applyAlignment="1">
      <alignment horizontal="center" vertical="center"/>
    </xf>
    <xf numFmtId="0" fontId="37" fillId="0" borderId="3" xfId="0" applyFont="1" applyFill="1" applyBorder="1" applyAlignment="1" applyProtection="1">
      <alignment horizontal="justify" vertical="center" wrapText="1"/>
      <protection locked="0"/>
    </xf>
    <xf numFmtId="49" fontId="37" fillId="0" borderId="3" xfId="0" applyNumberFormat="1" applyFont="1" applyFill="1" applyBorder="1" applyAlignment="1" applyProtection="1">
      <alignment horizontal="justify" vertical="center" wrapText="1"/>
      <protection locked="0"/>
    </xf>
    <xf numFmtId="0" fontId="41" fillId="0" borderId="14" xfId="0" applyFont="1" applyFill="1" applyBorder="1" applyAlignment="1">
      <alignment vertical="center" wrapText="1"/>
    </xf>
    <xf numFmtId="0" fontId="41" fillId="0" borderId="3" xfId="0" applyFont="1" applyFill="1" applyBorder="1" applyAlignment="1">
      <alignment vertical="center" wrapText="1"/>
    </xf>
    <xf numFmtId="0" fontId="41" fillId="0" borderId="8" xfId="0" applyFont="1" applyFill="1" applyBorder="1" applyAlignment="1">
      <alignment vertical="center" wrapText="1"/>
    </xf>
    <xf numFmtId="0" fontId="37" fillId="0" borderId="10" xfId="0" applyFont="1" applyFill="1" applyBorder="1" applyAlignment="1" applyProtection="1">
      <alignment horizontal="justify" vertical="center" wrapText="1"/>
      <protection locked="0"/>
    </xf>
    <xf numFmtId="0" fontId="41" fillId="0" borderId="10" xfId="0" applyFont="1" applyFill="1" applyBorder="1" applyAlignment="1">
      <alignment vertical="center"/>
    </xf>
    <xf numFmtId="0" fontId="41" fillId="0" borderId="3" xfId="0" applyFont="1" applyFill="1" applyBorder="1" applyAlignment="1">
      <alignment vertical="center"/>
    </xf>
    <xf numFmtId="0" fontId="37" fillId="0" borderId="3" xfId="0" applyFont="1" applyFill="1" applyBorder="1" applyAlignment="1" applyProtection="1">
      <alignment horizontal="center" vertical="center" wrapText="1"/>
      <protection locked="0"/>
    </xf>
    <xf numFmtId="0" fontId="37" fillId="0" borderId="0" xfId="0" applyFont="1" applyFill="1" applyAlignment="1">
      <alignment vertical="center"/>
    </xf>
    <xf numFmtId="0" fontId="37" fillId="0" borderId="10" xfId="0" applyFont="1" applyFill="1" applyBorder="1" applyAlignment="1" applyProtection="1">
      <alignment horizontal="center" vertical="center" wrapText="1"/>
      <protection locked="0"/>
    </xf>
    <xf numFmtId="0" fontId="37" fillId="0" borderId="3" xfId="0" applyFont="1" applyFill="1" applyBorder="1" applyAlignment="1" applyProtection="1">
      <alignment horizontal="left" vertical="center" wrapText="1"/>
      <protection locked="0"/>
    </xf>
    <xf numFmtId="49" fontId="37" fillId="0" borderId="3" xfId="0" applyNumberFormat="1" applyFont="1" applyFill="1" applyBorder="1" applyAlignment="1" applyProtection="1">
      <alignment horizontal="left" vertical="center" wrapText="1"/>
      <protection locked="0"/>
    </xf>
    <xf numFmtId="0" fontId="41" fillId="0" borderId="3" xfId="0" applyFont="1" applyFill="1" applyBorder="1" applyAlignment="1">
      <alignment horizontal="left" vertical="center" wrapText="1"/>
    </xf>
    <xf numFmtId="14" fontId="41" fillId="0" borderId="3" xfId="0" applyNumberFormat="1" applyFont="1" applyFill="1" applyBorder="1" applyAlignment="1">
      <alignment horizontal="center" vertical="center"/>
    </xf>
    <xf numFmtId="14" fontId="37" fillId="0" borderId="3" xfId="0" applyNumberFormat="1" applyFont="1" applyFill="1" applyBorder="1" applyAlignment="1" applyProtection="1">
      <alignment horizontal="center" vertical="center" wrapText="1"/>
      <protection locked="0"/>
    </xf>
    <xf numFmtId="49" fontId="37" fillId="0" borderId="1" xfId="0" applyNumberFormat="1" applyFont="1" applyFill="1" applyBorder="1" applyAlignment="1" applyProtection="1">
      <alignment horizontal="justify" vertical="center" wrapText="1"/>
      <protection locked="0"/>
    </xf>
    <xf numFmtId="14" fontId="37" fillId="0" borderId="10" xfId="0" applyNumberFormat="1" applyFont="1" applyFill="1" applyBorder="1" applyAlignment="1" applyProtection="1">
      <alignment horizontal="center" vertical="center" wrapText="1"/>
      <protection locked="0"/>
    </xf>
    <xf numFmtId="0" fontId="41" fillId="0" borderId="4" xfId="0" applyFont="1" applyFill="1" applyBorder="1" applyAlignment="1">
      <alignment vertical="center" wrapText="1"/>
    </xf>
    <xf numFmtId="0" fontId="37" fillId="0" borderId="22" xfId="0" applyFont="1" applyFill="1" applyBorder="1" applyAlignment="1" applyProtection="1">
      <alignment horizontal="justify" vertical="center" wrapText="1"/>
      <protection locked="0"/>
    </xf>
    <xf numFmtId="0" fontId="41" fillId="0" borderId="22" xfId="0" applyFont="1" applyFill="1" applyBorder="1" applyAlignment="1">
      <alignment vertical="center" wrapText="1"/>
    </xf>
    <xf numFmtId="0" fontId="41" fillId="0" borderId="61" xfId="0" applyFont="1" applyFill="1" applyBorder="1" applyAlignment="1">
      <alignment horizontal="left" vertical="center" wrapText="1"/>
    </xf>
    <xf numFmtId="0" fontId="37" fillId="0" borderId="19" xfId="0" applyFont="1" applyFill="1" applyBorder="1" applyAlignment="1" applyProtection="1">
      <alignment horizontal="justify" vertical="center" wrapText="1"/>
      <protection locked="0"/>
    </xf>
    <xf numFmtId="14" fontId="41" fillId="0" borderId="17" xfId="0" applyNumberFormat="1" applyFont="1" applyFill="1" applyBorder="1" applyAlignment="1">
      <alignment horizontal="left" vertical="center"/>
    </xf>
    <xf numFmtId="0" fontId="41" fillId="0" borderId="61" xfId="0" applyFont="1" applyFill="1" applyBorder="1" applyAlignment="1">
      <alignment vertical="center"/>
    </xf>
    <xf numFmtId="0" fontId="37" fillId="0" borderId="17" xfId="0" applyFont="1" applyFill="1" applyBorder="1" applyAlignment="1" applyProtection="1">
      <alignment horizontal="center" vertical="center" wrapText="1"/>
      <protection locked="0"/>
    </xf>
    <xf numFmtId="0" fontId="41" fillId="0" borderId="0" xfId="0" applyFont="1" applyFill="1" applyAlignment="1">
      <alignment horizontal="left" vertical="center" wrapText="1"/>
    </xf>
    <xf numFmtId="0" fontId="41" fillId="0" borderId="9" xfId="0" applyFont="1" applyFill="1" applyBorder="1" applyAlignment="1">
      <alignment horizontal="left" vertical="center" wrapText="1"/>
    </xf>
    <xf numFmtId="0" fontId="41" fillId="0" borderId="17" xfId="0" applyFont="1" applyFill="1" applyBorder="1" applyAlignment="1">
      <alignment horizontal="left" vertical="center" wrapText="1"/>
    </xf>
    <xf numFmtId="14" fontId="37" fillId="0" borderId="17" xfId="0" applyNumberFormat="1" applyFont="1" applyFill="1" applyBorder="1" applyAlignment="1" applyProtection="1">
      <alignment horizontal="center" vertical="center" wrapText="1"/>
      <protection locked="0"/>
    </xf>
    <xf numFmtId="49" fontId="37" fillId="0" borderId="10" xfId="0" applyNumberFormat="1" applyFont="1" applyFill="1" applyBorder="1" applyAlignment="1" applyProtection="1">
      <alignment horizontal="justify" vertical="center" wrapText="1"/>
      <protection locked="0"/>
    </xf>
    <xf numFmtId="0" fontId="37" fillId="0" borderId="3" xfId="0" applyFont="1" applyFill="1" applyBorder="1" applyAlignment="1">
      <alignment horizontal="center" vertical="center" wrapText="1"/>
    </xf>
    <xf numFmtId="0" fontId="37" fillId="0" borderId="0" xfId="0" applyFont="1" applyFill="1" applyAlignment="1">
      <alignment vertical="center" wrapText="1"/>
    </xf>
    <xf numFmtId="0" fontId="37" fillId="0" borderId="22" xfId="0" applyFont="1" applyFill="1" applyBorder="1" applyAlignment="1">
      <alignment horizontal="center" vertical="center" wrapText="1"/>
    </xf>
    <xf numFmtId="0" fontId="37" fillId="0" borderId="22" xfId="0" applyFont="1" applyFill="1" applyBorder="1" applyAlignment="1">
      <alignment horizontal="center" vertical="center"/>
    </xf>
    <xf numFmtId="0" fontId="37" fillId="0" borderId="22" xfId="0" applyFont="1" applyFill="1" applyBorder="1" applyAlignment="1" applyProtection="1">
      <alignment horizontal="center" vertical="center" wrapText="1"/>
      <protection locked="0"/>
    </xf>
    <xf numFmtId="0" fontId="37" fillId="0" borderId="3" xfId="0" applyFont="1" applyFill="1" applyBorder="1" applyAlignment="1" applyProtection="1">
      <alignment vertical="center" wrapText="1"/>
      <protection locked="0"/>
    </xf>
    <xf numFmtId="0" fontId="41" fillId="0" borderId="0" xfId="0" applyFont="1" applyFill="1" applyBorder="1" applyAlignment="1">
      <alignment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left"/>
    </xf>
    <xf numFmtId="0" fontId="40" fillId="0" borderId="26" xfId="0" applyFont="1" applyFill="1" applyBorder="1" applyAlignment="1" applyProtection="1">
      <alignment horizontal="center" vertical="center" wrapText="1"/>
      <protection locked="0"/>
    </xf>
    <xf numFmtId="0" fontId="40" fillId="0" borderId="2" xfId="0" applyFont="1" applyFill="1" applyBorder="1" applyAlignment="1" applyProtection="1">
      <alignment horizontal="center" vertical="center" wrapText="1"/>
      <protection locked="0"/>
    </xf>
    <xf numFmtId="0" fontId="40" fillId="0" borderId="21"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locked="0"/>
    </xf>
    <xf numFmtId="49" fontId="37" fillId="0" borderId="22" xfId="0" applyNumberFormat="1" applyFont="1" applyFill="1" applyBorder="1" applyAlignment="1" applyProtection="1">
      <alignment horizontal="center" vertical="center" wrapText="1"/>
      <protection locked="0"/>
    </xf>
    <xf numFmtId="0" fontId="40" fillId="0" borderId="17" xfId="0" applyFont="1" applyBorder="1" applyAlignment="1" applyProtection="1">
      <alignment horizontal="center" vertical="center" wrapText="1"/>
      <protection locked="0"/>
    </xf>
    <xf numFmtId="0" fontId="37" fillId="0" borderId="17" xfId="0" applyFont="1" applyBorder="1" applyAlignment="1">
      <alignment horizontal="left" vertical="center" wrapText="1"/>
    </xf>
    <xf numFmtId="49" fontId="37" fillId="0" borderId="17" xfId="0" applyNumberFormat="1" applyFont="1" applyBorder="1" applyAlignment="1">
      <alignment horizontal="left" vertical="center" wrapText="1"/>
    </xf>
    <xf numFmtId="0" fontId="40" fillId="0" borderId="3" xfId="0" applyFont="1" applyBorder="1" applyAlignment="1" applyProtection="1">
      <alignment horizontal="center" vertical="center" wrapText="1"/>
      <protection locked="0"/>
    </xf>
    <xf numFmtId="0" fontId="37" fillId="0" borderId="3" xfId="0" applyFont="1" applyBorder="1" applyAlignment="1">
      <alignment horizontal="left" vertical="center" wrapText="1"/>
    </xf>
    <xf numFmtId="0" fontId="37" fillId="0" borderId="3" xfId="0" applyFont="1" applyBorder="1" applyAlignment="1">
      <alignment horizontal="center" vertical="center" wrapText="1"/>
    </xf>
    <xf numFmtId="49" fontId="37" fillId="0" borderId="3" xfId="0" applyNumberFormat="1" applyFont="1" applyBorder="1" applyAlignment="1">
      <alignment horizontal="left" vertical="center" wrapText="1"/>
    </xf>
    <xf numFmtId="9" fontId="37" fillId="23" borderId="4" xfId="0" applyNumberFormat="1" applyFont="1" applyFill="1" applyBorder="1" applyAlignment="1">
      <alignment horizontal="center" vertical="center" wrapText="1"/>
    </xf>
    <xf numFmtId="49" fontId="37" fillId="0" borderId="17" xfId="0" applyNumberFormat="1" applyFont="1" applyBorder="1" applyAlignment="1">
      <alignment horizontal="justify" vertical="center" wrapText="1"/>
    </xf>
    <xf numFmtId="49" fontId="37" fillId="0" borderId="3" xfId="0" applyNumberFormat="1" applyFont="1" applyBorder="1" applyAlignment="1">
      <alignment horizontal="justify" vertical="center" wrapText="1"/>
    </xf>
    <xf numFmtId="0" fontId="41" fillId="0" borderId="3" xfId="0" applyFont="1" applyBorder="1" applyAlignment="1">
      <alignment horizontal="left" vertical="center" wrapText="1"/>
    </xf>
    <xf numFmtId="49" fontId="37" fillId="0" borderId="22" xfId="0" applyNumberFormat="1" applyFont="1" applyBorder="1" applyAlignment="1">
      <alignment horizontal="justify" vertical="center" wrapText="1"/>
    </xf>
    <xf numFmtId="0" fontId="41" fillId="0" borderId="22" xfId="0" applyFont="1" applyBorder="1" applyAlignment="1">
      <alignment horizontal="left" vertical="center" wrapText="1"/>
    </xf>
    <xf numFmtId="0" fontId="41" fillId="0" borderId="22" xfId="0" applyFont="1" applyBorder="1" applyAlignment="1">
      <alignment horizontal="center" vertical="center" wrapText="1"/>
    </xf>
    <xf numFmtId="9" fontId="37" fillId="23" borderId="22" xfId="0" applyNumberFormat="1" applyFont="1" applyFill="1" applyBorder="1" applyAlignment="1">
      <alignment horizontal="center" vertical="center"/>
    </xf>
    <xf numFmtId="164" fontId="37" fillId="0" borderId="17" xfId="0" applyNumberFormat="1" applyFont="1" applyBorder="1" applyAlignment="1">
      <alignment horizontal="center" vertical="center" wrapText="1"/>
    </xf>
    <xf numFmtId="164" fontId="37" fillId="0" borderId="3" xfId="0" applyNumberFormat="1" applyFont="1" applyBorder="1" applyAlignment="1">
      <alignment horizontal="center" vertical="center" wrapText="1"/>
    </xf>
    <xf numFmtId="164" fontId="37" fillId="0" borderId="4" xfId="0" applyNumberFormat="1" applyFont="1" applyBorder="1" applyAlignment="1">
      <alignment horizontal="center" vertical="center" wrapText="1"/>
    </xf>
    <xf numFmtId="0" fontId="37" fillId="0" borderId="4" xfId="0" applyFont="1" applyBorder="1" applyAlignment="1">
      <alignment horizontal="left" vertical="center" wrapText="1"/>
    </xf>
    <xf numFmtId="0" fontId="40" fillId="0" borderId="4" xfId="0" applyFont="1" applyBorder="1" applyAlignment="1" applyProtection="1">
      <alignment horizontal="center" vertical="center" wrapText="1"/>
      <protection locked="0"/>
    </xf>
    <xf numFmtId="0" fontId="37" fillId="0" borderId="4" xfId="0" applyFont="1" applyBorder="1" applyAlignment="1">
      <alignment horizontal="center" vertical="center" wrapText="1"/>
    </xf>
    <xf numFmtId="164" fontId="37" fillId="0" borderId="22" xfId="0" applyNumberFormat="1" applyFont="1" applyBorder="1" applyAlignment="1">
      <alignment horizontal="center" vertical="center" wrapText="1"/>
    </xf>
    <xf numFmtId="0" fontId="37" fillId="0" borderId="22" xfId="0" applyFont="1" applyBorder="1" applyAlignment="1">
      <alignment horizontal="left" vertical="center" wrapText="1"/>
    </xf>
    <xf numFmtId="0" fontId="40" fillId="0" borderId="54" xfId="0" applyFont="1" applyBorder="1" applyAlignment="1" applyProtection="1">
      <alignment horizontal="center" vertical="center" wrapText="1"/>
      <protection locked="0"/>
    </xf>
    <xf numFmtId="49" fontId="37" fillId="0" borderId="54" xfId="0" applyNumberFormat="1" applyFont="1" applyBorder="1" applyAlignment="1">
      <alignment horizontal="left" vertical="center" wrapText="1"/>
    </xf>
    <xf numFmtId="164" fontId="37" fillId="0" borderId="3" xfId="0" applyNumberFormat="1" applyFont="1" applyBorder="1" applyAlignment="1">
      <alignment horizontal="justify" vertical="center" wrapText="1"/>
    </xf>
    <xf numFmtId="49" fontId="37" fillId="0" borderId="4" xfId="0" applyNumberFormat="1" applyFont="1" applyBorder="1" applyAlignment="1">
      <alignment horizontal="left" vertical="center" wrapText="1"/>
    </xf>
    <xf numFmtId="0" fontId="41" fillId="0" borderId="3" xfId="0" applyFont="1" applyBorder="1" applyAlignment="1" applyProtection="1">
      <alignment horizontal="justify" vertical="center" wrapText="1"/>
      <protection locked="0"/>
    </xf>
    <xf numFmtId="0" fontId="40" fillId="24" borderId="53" xfId="0" applyFont="1" applyFill="1" applyBorder="1" applyAlignment="1" applyProtection="1">
      <alignment horizontal="center" vertical="center" wrapText="1"/>
      <protection locked="0"/>
    </xf>
    <xf numFmtId="9" fontId="37" fillId="23" borderId="2" xfId="0" applyNumberFormat="1" applyFont="1" applyFill="1" applyBorder="1" applyAlignment="1" applyProtection="1">
      <alignment horizontal="center" vertical="center" wrapText="1"/>
      <protection locked="0"/>
    </xf>
    <xf numFmtId="0" fontId="37" fillId="23" borderId="3" xfId="0" applyFont="1" applyFill="1" applyBorder="1" applyAlignment="1" applyProtection="1">
      <alignment horizontal="left" vertical="center" wrapText="1"/>
      <protection locked="0"/>
    </xf>
    <xf numFmtId="0" fontId="37" fillId="23" borderId="28" xfId="0" applyFont="1" applyFill="1" applyBorder="1" applyAlignment="1">
      <alignment horizontal="left" vertical="center" wrapText="1"/>
    </xf>
    <xf numFmtId="9" fontId="37" fillId="23" borderId="57" xfId="0" applyNumberFormat="1" applyFont="1" applyFill="1" applyBorder="1" applyAlignment="1" applyProtection="1">
      <alignment horizontal="center" vertical="center" wrapText="1"/>
      <protection locked="0"/>
    </xf>
    <xf numFmtId="0" fontId="37" fillId="23" borderId="17" xfId="0" applyFont="1" applyFill="1" applyBorder="1" applyAlignment="1" applyProtection="1">
      <alignment horizontal="center" vertical="center" wrapText="1"/>
      <protection locked="0"/>
    </xf>
    <xf numFmtId="0" fontId="37" fillId="23" borderId="3" xfId="0" applyFont="1" applyFill="1" applyBorder="1" applyAlignment="1" applyProtection="1">
      <alignment horizontal="center" vertical="center" wrapText="1"/>
      <protection locked="0"/>
    </xf>
    <xf numFmtId="0" fontId="37" fillId="23" borderId="10" xfId="0" applyFont="1" applyFill="1" applyBorder="1" applyAlignment="1" applyProtection="1">
      <alignment horizontal="center" vertical="center" wrapText="1"/>
      <protection locked="0"/>
    </xf>
    <xf numFmtId="0" fontId="37" fillId="23" borderId="52" xfId="0" applyFont="1" applyFill="1" applyBorder="1" applyAlignment="1">
      <alignment horizontal="center" vertical="center" wrapText="1"/>
    </xf>
    <xf numFmtId="0" fontId="37" fillId="23" borderId="50" xfId="0" applyFont="1" applyFill="1" applyBorder="1" applyAlignment="1" applyProtection="1">
      <alignment horizontal="justify" vertical="center" wrapText="1"/>
      <protection locked="0"/>
    </xf>
    <xf numFmtId="0" fontId="37" fillId="23" borderId="3" xfId="0" applyFont="1" applyFill="1" applyBorder="1" applyAlignment="1" applyProtection="1">
      <alignment horizontal="center" vertical="center" wrapText="1"/>
      <protection locked="0"/>
    </xf>
    <xf numFmtId="14" fontId="37" fillId="0" borderId="3" xfId="0" applyNumberFormat="1" applyFont="1" applyFill="1" applyBorder="1" applyAlignment="1" applyProtection="1">
      <alignment horizontal="center" vertical="center" wrapText="1"/>
      <protection locked="0"/>
    </xf>
    <xf numFmtId="9" fontId="37" fillId="23" borderId="4" xfId="0" applyNumberFormat="1" applyFont="1" applyFill="1" applyBorder="1" applyAlignment="1" applyProtection="1">
      <alignment horizontal="center" vertical="center" wrapText="1"/>
      <protection locked="0"/>
    </xf>
    <xf numFmtId="0" fontId="37" fillId="23" borderId="3" xfId="0" applyFont="1" applyFill="1" applyBorder="1" applyAlignment="1" applyProtection="1">
      <alignment horizontal="left" vertical="center" wrapText="1"/>
      <protection locked="0"/>
    </xf>
    <xf numFmtId="9" fontId="37" fillId="23" borderId="3" xfId="0" applyNumberFormat="1" applyFont="1" applyFill="1" applyBorder="1" applyAlignment="1" applyProtection="1">
      <alignment horizontal="center" vertical="center" wrapText="1"/>
      <protection locked="0"/>
    </xf>
    <xf numFmtId="0" fontId="37" fillId="23" borderId="4" xfId="0" applyFont="1" applyFill="1" applyBorder="1" applyAlignment="1" applyProtection="1">
      <alignment horizontal="center" vertical="center" wrapText="1"/>
      <protection locked="0"/>
    </xf>
    <xf numFmtId="0" fontId="26" fillId="6" borderId="0" xfId="0" applyFont="1" applyFill="1" applyBorder="1" applyAlignment="1" applyProtection="1">
      <alignment vertical="center"/>
      <protection locked="0"/>
    </xf>
    <xf numFmtId="0" fontId="37" fillId="0" borderId="0" xfId="0" applyFont="1" applyBorder="1" applyAlignment="1">
      <alignment horizontal="center" vertical="center"/>
    </xf>
    <xf numFmtId="0" fontId="40" fillId="0" borderId="0" xfId="0" applyFont="1" applyBorder="1" applyAlignment="1">
      <alignment horizontal="center" vertical="center"/>
    </xf>
    <xf numFmtId="0" fontId="37" fillId="0"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Border="1" applyAlignment="1">
      <alignment vertical="center" wrapText="1"/>
    </xf>
    <xf numFmtId="0" fontId="37" fillId="0" borderId="0" xfId="0" applyFont="1" applyBorder="1" applyAlignment="1">
      <alignment vertical="center"/>
    </xf>
    <xf numFmtId="0" fontId="37" fillId="0" borderId="0" xfId="0" applyFont="1" applyFill="1" applyBorder="1" applyAlignment="1">
      <alignment vertical="center" wrapText="1"/>
    </xf>
    <xf numFmtId="0" fontId="37" fillId="0" borderId="0" xfId="0" applyFont="1" applyAlignment="1">
      <alignment horizontal="right" vertical="center"/>
    </xf>
    <xf numFmtId="9" fontId="51" fillId="0" borderId="0" xfId="0" applyNumberFormat="1" applyFont="1" applyAlignment="1">
      <alignment horizontal="center" vertical="center"/>
    </xf>
    <xf numFmtId="49" fontId="37" fillId="0" borderId="5" xfId="0" applyNumberFormat="1" applyFont="1" applyFill="1" applyBorder="1" applyAlignment="1" applyProtection="1">
      <alignment vertical="center" wrapText="1"/>
      <protection locked="0"/>
    </xf>
    <xf numFmtId="0" fontId="37" fillId="23" borderId="4" xfId="0" applyFont="1" applyFill="1" applyBorder="1" applyAlignment="1" applyProtection="1">
      <alignment horizontal="center" vertical="center" wrapText="1"/>
      <protection locked="0"/>
    </xf>
    <xf numFmtId="0" fontId="37" fillId="23" borderId="10" xfId="0" applyFont="1" applyFill="1" applyBorder="1" applyAlignment="1" applyProtection="1">
      <alignment horizontal="center" vertical="center" wrapText="1"/>
      <protection locked="0"/>
    </xf>
    <xf numFmtId="9" fontId="37" fillId="23" borderId="4" xfId="0" applyNumberFormat="1" applyFont="1" applyFill="1" applyBorder="1" applyAlignment="1" applyProtection="1">
      <alignment horizontal="center" vertical="center" wrapText="1"/>
      <protection locked="0"/>
    </xf>
    <xf numFmtId="9" fontId="37" fillId="23" borderId="10" xfId="0" applyNumberFormat="1" applyFont="1" applyFill="1" applyBorder="1" applyAlignment="1" applyProtection="1">
      <alignment horizontal="center" vertical="center" wrapText="1"/>
      <protection locked="0"/>
    </xf>
    <xf numFmtId="0" fontId="41" fillId="0" borderId="3" xfId="0" applyFont="1" applyFill="1" applyBorder="1" applyAlignment="1">
      <alignment horizontal="center" vertical="center" wrapText="1"/>
    </xf>
    <xf numFmtId="0" fontId="40" fillId="24" borderId="16" xfId="0" applyFont="1" applyFill="1" applyBorder="1" applyAlignment="1" applyProtection="1">
      <alignment horizontal="center" vertical="center" wrapText="1"/>
      <protection locked="0"/>
    </xf>
    <xf numFmtId="0" fontId="46" fillId="24" borderId="20" xfId="0" applyFont="1" applyFill="1" applyBorder="1" applyAlignment="1">
      <alignment horizontal="center" vertical="center" wrapText="1"/>
    </xf>
    <xf numFmtId="0" fontId="46" fillId="24" borderId="21" xfId="0" applyFont="1" applyFill="1" applyBorder="1" applyAlignment="1">
      <alignment horizontal="center" vertical="center" wrapText="1"/>
    </xf>
    <xf numFmtId="9" fontId="37" fillId="23" borderId="3" xfId="0" applyNumberFormat="1" applyFont="1" applyFill="1" applyBorder="1" applyAlignment="1" applyProtection="1">
      <alignment horizontal="center" vertical="center"/>
      <protection locked="0"/>
    </xf>
    <xf numFmtId="9" fontId="37" fillId="23" borderId="22" xfId="0" applyNumberFormat="1" applyFont="1" applyFill="1" applyBorder="1" applyAlignment="1" applyProtection="1">
      <alignment horizontal="center" vertical="center"/>
      <protection locked="0"/>
    </xf>
    <xf numFmtId="0" fontId="37" fillId="23" borderId="3" xfId="0" applyFont="1" applyFill="1" applyBorder="1" applyAlignment="1" applyProtection="1">
      <alignment horizontal="justify" vertical="center" wrapText="1"/>
      <protection locked="0"/>
    </xf>
    <xf numFmtId="0" fontId="37" fillId="23" borderId="22" xfId="0" applyFont="1" applyFill="1" applyBorder="1" applyAlignment="1" applyProtection="1">
      <alignment horizontal="justify" vertical="center" wrapText="1"/>
      <protection locked="0"/>
    </xf>
    <xf numFmtId="0" fontId="37" fillId="23" borderId="28" xfId="0" applyFont="1" applyFill="1" applyBorder="1" applyAlignment="1" applyProtection="1">
      <alignment horizontal="justify" vertical="center" wrapText="1"/>
      <protection locked="0"/>
    </xf>
    <xf numFmtId="0" fontId="37" fillId="23" borderId="52" xfId="0" applyFont="1" applyFill="1" applyBorder="1" applyAlignment="1" applyProtection="1">
      <alignment horizontal="justify" vertical="center" wrapText="1"/>
      <protection locked="0"/>
    </xf>
    <xf numFmtId="0" fontId="37" fillId="0" borderId="18"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26" fillId="0" borderId="3" xfId="0" applyFont="1" applyBorder="1" applyAlignment="1" applyProtection="1">
      <alignment horizontal="justify" vertical="center" wrapText="1"/>
      <protection locked="0"/>
    </xf>
    <xf numFmtId="9" fontId="26" fillId="23" borderId="3" xfId="0" applyNumberFormat="1" applyFont="1" applyFill="1" applyBorder="1" applyAlignment="1" applyProtection="1">
      <alignment horizontal="center" vertical="center" wrapText="1"/>
      <protection locked="0"/>
    </xf>
    <xf numFmtId="0" fontId="26" fillId="23" borderId="3" xfId="0" applyFont="1" applyFill="1" applyBorder="1" applyAlignment="1" applyProtection="1">
      <alignment horizontal="center" vertical="center" wrapText="1"/>
      <protection locked="0"/>
    </xf>
    <xf numFmtId="0" fontId="26" fillId="23" borderId="3" xfId="0" applyFont="1" applyFill="1" applyBorder="1" applyAlignment="1" applyProtection="1">
      <alignment horizontal="justify" vertical="center" wrapText="1"/>
      <protection locked="0"/>
    </xf>
    <xf numFmtId="0" fontId="0" fillId="23" borderId="3" xfId="0" applyFill="1" applyBorder="1" applyAlignment="1">
      <alignment horizontal="justify" vertical="center" wrapText="1"/>
    </xf>
    <xf numFmtId="0" fontId="26" fillId="23" borderId="28" xfId="0" applyFont="1" applyFill="1" applyBorder="1" applyAlignment="1" applyProtection="1">
      <alignment horizontal="justify" vertical="center" wrapText="1"/>
      <protection locked="0"/>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37" fillId="0" borderId="3" xfId="0" applyFont="1" applyBorder="1" applyAlignment="1">
      <alignment horizontal="center" vertical="center" wrapText="1"/>
    </xf>
    <xf numFmtId="0" fontId="37" fillId="23" borderId="28" xfId="0" applyFont="1" applyFill="1" applyBorder="1" applyAlignment="1">
      <alignment horizontal="justify" vertical="center" wrapText="1"/>
    </xf>
    <xf numFmtId="0" fontId="40" fillId="0" borderId="3"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41" fillId="0" borderId="3" xfId="0" applyFont="1" applyBorder="1" applyAlignment="1" applyProtection="1">
      <alignment horizontal="justify" vertical="center" wrapText="1"/>
      <protection locked="0"/>
    </xf>
    <xf numFmtId="0" fontId="37" fillId="0" borderId="3" xfId="0" applyFont="1" applyBorder="1" applyAlignment="1" applyProtection="1">
      <alignment horizontal="justify" vertical="center" wrapText="1"/>
      <protection locked="0"/>
    </xf>
    <xf numFmtId="9" fontId="37" fillId="23" borderId="17" xfId="0" applyNumberFormat="1" applyFont="1" applyFill="1" applyBorder="1" applyAlignment="1" applyProtection="1">
      <alignment horizontal="center" vertical="center" wrapText="1"/>
      <protection locked="0"/>
    </xf>
    <xf numFmtId="0" fontId="37" fillId="23" borderId="3" xfId="0" applyFont="1" applyFill="1" applyBorder="1" applyAlignment="1" applyProtection="1">
      <alignment horizontal="center" vertical="center" wrapText="1"/>
      <protection locked="0"/>
    </xf>
    <xf numFmtId="0" fontId="37" fillId="23" borderId="17" xfId="0" applyFont="1" applyFill="1" applyBorder="1" applyAlignment="1" applyProtection="1">
      <alignment horizontal="justify" vertical="center" wrapText="1"/>
      <protection locked="0"/>
    </xf>
    <xf numFmtId="0" fontId="37" fillId="23" borderId="27" xfId="0" applyFont="1" applyFill="1" applyBorder="1" applyAlignment="1">
      <alignment horizontal="justify" vertical="center" wrapText="1"/>
    </xf>
    <xf numFmtId="49" fontId="37" fillId="0" borderId="3" xfId="0" applyNumberFormat="1" applyFont="1" applyBorder="1" applyAlignment="1" applyProtection="1">
      <alignment horizontal="justify" vertical="center" wrapText="1"/>
      <protection locked="0"/>
    </xf>
    <xf numFmtId="14" fontId="37" fillId="0" borderId="3" xfId="0" applyNumberFormat="1" applyFont="1" applyFill="1" applyBorder="1" applyAlignment="1" applyProtection="1">
      <alignment horizontal="center" vertical="center" wrapText="1"/>
      <protection locked="0"/>
    </xf>
    <xf numFmtId="0" fontId="0" fillId="0" borderId="3" xfId="0" applyBorder="1" applyAlignment="1">
      <alignment horizontal="justify" vertical="center" wrapText="1"/>
    </xf>
    <xf numFmtId="0" fontId="0" fillId="23" borderId="3" xfId="0" applyFill="1" applyBorder="1" applyAlignment="1">
      <alignment horizontal="center" vertical="center"/>
    </xf>
    <xf numFmtId="0" fontId="37" fillId="0" borderId="17" xfId="0" applyFont="1" applyBorder="1" applyAlignment="1" applyProtection="1">
      <alignment horizontal="justify" vertical="center" wrapText="1"/>
      <protection locked="0"/>
    </xf>
    <xf numFmtId="0" fontId="37" fillId="0" borderId="17" xfId="0" applyFont="1" applyBorder="1" applyAlignment="1">
      <alignment horizontal="center" vertical="center" wrapText="1"/>
    </xf>
    <xf numFmtId="0" fontId="37" fillId="0" borderId="17" xfId="0" applyFont="1" applyBorder="1" applyAlignment="1" applyProtection="1">
      <alignment horizontal="center" vertical="center" wrapText="1"/>
      <protection locked="0"/>
    </xf>
    <xf numFmtId="0" fontId="37" fillId="0" borderId="22" xfId="0" applyFont="1" applyBorder="1" applyAlignment="1">
      <alignment horizontal="center" vertical="center" wrapText="1"/>
    </xf>
    <xf numFmtId="0" fontId="40" fillId="24" borderId="20" xfId="0" applyFont="1" applyFill="1" applyBorder="1" applyAlignment="1" applyProtection="1">
      <alignment horizontal="center" vertical="center" wrapText="1"/>
      <protection locked="0"/>
    </xf>
    <xf numFmtId="0" fontId="40" fillId="24" borderId="33" xfId="0" applyFont="1" applyFill="1" applyBorder="1" applyAlignment="1" applyProtection="1">
      <alignment horizontal="center" vertical="center" wrapText="1"/>
      <protection locked="0"/>
    </xf>
    <xf numFmtId="0" fontId="37" fillId="0" borderId="3" xfId="0" applyFont="1" applyBorder="1" applyAlignment="1">
      <alignment horizontal="left" vertical="center" wrapText="1"/>
    </xf>
    <xf numFmtId="0" fontId="47" fillId="0" borderId="3" xfId="0" applyFont="1" applyBorder="1" applyAlignment="1">
      <alignment wrapText="1"/>
    </xf>
    <xf numFmtId="0" fontId="37" fillId="0" borderId="3" xfId="0" applyFont="1" applyBorder="1" applyAlignment="1">
      <alignment horizontal="justify" vertical="center" wrapText="1"/>
    </xf>
    <xf numFmtId="0" fontId="47" fillId="0" borderId="3" xfId="0" applyFont="1" applyBorder="1" applyAlignment="1">
      <alignment horizontal="justify" wrapText="1"/>
    </xf>
    <xf numFmtId="9" fontId="37" fillId="23" borderId="4" xfId="1" applyFont="1" applyFill="1" applyBorder="1" applyAlignment="1">
      <alignment horizontal="center" vertical="center" wrapText="1"/>
    </xf>
    <xf numFmtId="9" fontId="37" fillId="23" borderId="10" xfId="1" applyFont="1" applyFill="1" applyBorder="1" applyAlignment="1">
      <alignment horizontal="center" vertical="center" wrapText="1"/>
    </xf>
    <xf numFmtId="0" fontId="37" fillId="23" borderId="3" xfId="0" applyFont="1" applyFill="1" applyBorder="1" applyAlignment="1">
      <alignment horizontal="justify" vertical="center" wrapText="1"/>
    </xf>
    <xf numFmtId="0" fontId="40" fillId="0" borderId="17" xfId="0" applyFont="1" applyBorder="1" applyAlignment="1" applyProtection="1">
      <alignment horizontal="center" vertical="center" wrapText="1"/>
      <protection locked="0"/>
    </xf>
    <xf numFmtId="0" fontId="40" fillId="0" borderId="22" xfId="0" applyFont="1" applyBorder="1" applyAlignment="1" applyProtection="1">
      <alignment horizontal="center" vertical="center" wrapText="1"/>
      <protection locked="0"/>
    </xf>
    <xf numFmtId="0" fontId="37" fillId="0" borderId="22" xfId="0" applyFont="1" applyBorder="1" applyAlignment="1" applyProtection="1">
      <alignment horizontal="justify" vertical="center" wrapText="1"/>
      <protection locked="0"/>
    </xf>
    <xf numFmtId="0" fontId="40" fillId="24" borderId="21" xfId="0" applyFont="1" applyFill="1" applyBorder="1" applyAlignment="1" applyProtection="1">
      <alignment horizontal="center" vertical="center" wrapText="1"/>
      <protection locked="0"/>
    </xf>
    <xf numFmtId="0" fontId="47" fillId="0" borderId="22" xfId="0" applyFont="1" applyBorder="1" applyAlignment="1">
      <alignment wrapText="1"/>
    </xf>
    <xf numFmtId="0" fontId="37" fillId="23" borderId="4" xfId="0" applyFont="1" applyFill="1" applyBorder="1" applyAlignment="1" applyProtection="1">
      <alignment horizontal="justify" vertical="center" wrapText="1"/>
      <protection locked="0"/>
    </xf>
    <xf numFmtId="0" fontId="37" fillId="23" borderId="10" xfId="0" applyFont="1" applyFill="1" applyBorder="1" applyAlignment="1" applyProtection="1">
      <alignment horizontal="justify" vertical="center" wrapText="1"/>
      <protection locked="0"/>
    </xf>
    <xf numFmtId="0" fontId="41" fillId="0" borderId="5"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10" xfId="0" applyFont="1" applyFill="1" applyBorder="1" applyAlignment="1">
      <alignment horizontal="center" vertical="center"/>
    </xf>
    <xf numFmtId="9" fontId="37" fillId="23" borderId="3" xfId="0" applyNumberFormat="1" applyFont="1" applyFill="1" applyBorder="1" applyAlignment="1">
      <alignment horizontal="center" vertical="center" wrapText="1"/>
    </xf>
    <xf numFmtId="0" fontId="37" fillId="23" borderId="22" xfId="0" applyFont="1" applyFill="1" applyBorder="1" applyAlignment="1">
      <alignment horizontal="center" vertical="center" wrapText="1"/>
    </xf>
    <xf numFmtId="0" fontId="40" fillId="24" borderId="58" xfId="0" applyFont="1" applyFill="1" applyBorder="1" applyAlignment="1" applyProtection="1">
      <alignment horizontal="center" vertical="center" wrapText="1"/>
      <protection locked="0"/>
    </xf>
    <xf numFmtId="0" fontId="40" fillId="24" borderId="60" xfId="0" applyFont="1" applyFill="1" applyBorder="1" applyAlignment="1" applyProtection="1">
      <alignment horizontal="center" vertical="center" wrapText="1"/>
      <protection locked="0"/>
    </xf>
    <xf numFmtId="0" fontId="40" fillId="24" borderId="59" xfId="0" applyFont="1" applyFill="1" applyBorder="1" applyAlignment="1" applyProtection="1">
      <alignment horizontal="center" vertical="center" wrapText="1"/>
      <protection locked="0"/>
    </xf>
    <xf numFmtId="0" fontId="47" fillId="0" borderId="22" xfId="0" applyFont="1" applyBorder="1" applyAlignment="1">
      <alignment horizontal="justify" wrapText="1"/>
    </xf>
    <xf numFmtId="0" fontId="37" fillId="0" borderId="5"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9" fontId="37" fillId="23" borderId="15" xfId="0" applyNumberFormat="1" applyFont="1" applyFill="1" applyBorder="1" applyAlignment="1" applyProtection="1">
      <alignment horizontal="center" vertical="center" wrapText="1"/>
      <protection locked="0"/>
    </xf>
    <xf numFmtId="0" fontId="37" fillId="23" borderId="15" xfId="0" applyFont="1" applyFill="1" applyBorder="1" applyAlignment="1" applyProtection="1">
      <alignment horizontal="center" vertical="center" wrapText="1"/>
      <protection locked="0"/>
    </xf>
    <xf numFmtId="0" fontId="41" fillId="0" borderId="5" xfId="0" applyFont="1" applyFill="1" applyBorder="1" applyAlignment="1">
      <alignment horizontal="center" vertical="center"/>
    </xf>
    <xf numFmtId="0" fontId="37" fillId="0" borderId="4" xfId="0" applyFont="1" applyFill="1" applyBorder="1" applyAlignment="1" applyProtection="1">
      <alignment vertical="center" wrapText="1"/>
      <protection locked="0"/>
    </xf>
    <xf numFmtId="0" fontId="37" fillId="0" borderId="10" xfId="0" applyFont="1" applyFill="1" applyBorder="1" applyAlignment="1" applyProtection="1">
      <alignment vertical="center" wrapText="1"/>
      <protection locked="0"/>
    </xf>
    <xf numFmtId="0" fontId="41" fillId="0" borderId="6" xfId="0" applyFont="1" applyFill="1" applyBorder="1" applyAlignment="1">
      <alignment horizontal="left" vertical="center" wrapText="1"/>
    </xf>
    <xf numFmtId="0" fontId="41" fillId="0" borderId="12" xfId="0" applyFont="1" applyFill="1" applyBorder="1" applyAlignment="1">
      <alignment horizontal="left" vertical="center"/>
    </xf>
    <xf numFmtId="0" fontId="41" fillId="0" borderId="9" xfId="0" applyFont="1" applyFill="1" applyBorder="1" applyAlignment="1">
      <alignment horizontal="left" vertical="center"/>
    </xf>
    <xf numFmtId="0" fontId="37" fillId="0" borderId="3" xfId="0" applyFont="1" applyFill="1" applyBorder="1" applyAlignment="1" applyProtection="1">
      <alignment horizontal="center" vertical="center" wrapText="1"/>
      <protection locked="0"/>
    </xf>
    <xf numFmtId="14" fontId="37" fillId="0" borderId="3" xfId="0" applyNumberFormat="1" applyFont="1" applyBorder="1" applyAlignment="1" applyProtection="1">
      <alignment horizontal="center" vertical="center" wrapText="1"/>
      <protection locked="0"/>
    </xf>
    <xf numFmtId="14" fontId="37" fillId="0" borderId="22" xfId="0" applyNumberFormat="1" applyFont="1" applyBorder="1" applyAlignment="1" applyProtection="1">
      <alignment horizontal="center" vertical="center" wrapText="1"/>
      <protection locked="0"/>
    </xf>
    <xf numFmtId="49" fontId="37" fillId="0" borderId="4" xfId="0" applyNumberFormat="1" applyFont="1" applyFill="1" applyBorder="1" applyAlignment="1" applyProtection="1">
      <alignment horizontal="center" vertical="center" wrapText="1"/>
      <protection locked="0"/>
    </xf>
    <xf numFmtId="49" fontId="37" fillId="0" borderId="5" xfId="0" applyNumberFormat="1" applyFont="1" applyFill="1" applyBorder="1" applyAlignment="1" applyProtection="1">
      <alignment horizontal="center" vertical="center" wrapText="1"/>
      <protection locked="0"/>
    </xf>
    <xf numFmtId="0" fontId="41" fillId="0" borderId="5" xfId="0" applyFont="1" applyFill="1" applyBorder="1" applyAlignment="1">
      <alignment horizontal="left" vertical="center" wrapText="1"/>
    </xf>
    <xf numFmtId="0" fontId="41" fillId="0" borderId="15" xfId="0" applyFont="1" applyFill="1" applyBorder="1" applyAlignment="1">
      <alignment horizontal="left" vertical="center" wrapText="1"/>
    </xf>
    <xf numFmtId="14" fontId="37" fillId="0" borderId="4" xfId="0" applyNumberFormat="1" applyFont="1" applyFill="1" applyBorder="1" applyAlignment="1" applyProtection="1">
      <alignment horizontal="center" vertical="center" wrapText="1"/>
      <protection locked="0"/>
    </xf>
    <xf numFmtId="14" fontId="37" fillId="0" borderId="23" xfId="0" applyNumberFormat="1" applyFont="1" applyFill="1" applyBorder="1" applyAlignment="1" applyProtection="1">
      <alignment horizontal="center" vertical="center" wrapText="1"/>
      <protection locked="0"/>
    </xf>
    <xf numFmtId="0" fontId="37" fillId="0" borderId="22" xfId="0" applyFont="1" applyBorder="1" applyAlignment="1" applyProtection="1">
      <alignment horizontal="center" vertical="center" wrapText="1"/>
      <protection locked="0"/>
    </xf>
    <xf numFmtId="0" fontId="41" fillId="0" borderId="4" xfId="0" applyFont="1" applyFill="1" applyBorder="1" applyAlignment="1">
      <alignment horizontal="left" vertical="center"/>
    </xf>
    <xf numFmtId="0" fontId="41" fillId="0" borderId="15" xfId="0" applyFont="1" applyFill="1" applyBorder="1" applyAlignment="1">
      <alignment horizontal="left" vertical="center"/>
    </xf>
    <xf numFmtId="49" fontId="37" fillId="0" borderId="22" xfId="0" applyNumberFormat="1" applyFont="1" applyBorder="1" applyAlignment="1" applyProtection="1">
      <alignment horizontal="justify" vertical="center" wrapText="1"/>
      <protection locked="0"/>
    </xf>
    <xf numFmtId="0" fontId="37" fillId="0" borderId="18"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3" borderId="3" xfId="0" applyFont="1" applyFill="1" applyBorder="1" applyAlignment="1" applyProtection="1">
      <alignment horizontal="left" vertical="center" wrapText="1"/>
      <protection locked="0"/>
    </xf>
    <xf numFmtId="0" fontId="37" fillId="0" borderId="3" xfId="0" applyFont="1" applyFill="1" applyBorder="1" applyAlignment="1">
      <alignment horizontal="center" vertical="center" wrapText="1"/>
    </xf>
    <xf numFmtId="9" fontId="37" fillId="23" borderId="3" xfId="0" applyNumberFormat="1" applyFont="1" applyFill="1" applyBorder="1" applyAlignment="1" applyProtection="1">
      <alignment horizontal="center" vertical="center" wrapText="1"/>
      <protection locked="0"/>
    </xf>
    <xf numFmtId="0" fontId="37" fillId="23" borderId="22" xfId="0" applyFont="1" applyFill="1" applyBorder="1" applyAlignment="1">
      <alignment horizontal="justify" vertical="center" wrapText="1"/>
    </xf>
    <xf numFmtId="0" fontId="0" fillId="0" borderId="22" xfId="0" applyBorder="1" applyAlignment="1">
      <alignment horizontal="center" vertical="center" wrapText="1"/>
    </xf>
    <xf numFmtId="0" fontId="41" fillId="0" borderId="3" xfId="0" applyFont="1" applyFill="1" applyBorder="1" applyAlignment="1" applyProtection="1">
      <alignment horizontal="justify" vertical="center" wrapText="1"/>
      <protection locked="0"/>
    </xf>
    <xf numFmtId="0" fontId="41" fillId="0" borderId="22" xfId="0" applyFont="1" applyFill="1" applyBorder="1" applyAlignment="1" applyProtection="1">
      <alignment horizontal="justify" vertical="center" wrapText="1"/>
      <protection locked="0"/>
    </xf>
    <xf numFmtId="0" fontId="37" fillId="0" borderId="3" xfId="0" applyFont="1" applyFill="1" applyBorder="1" applyAlignment="1" applyProtection="1">
      <alignment horizontal="justify" vertical="center" wrapText="1"/>
      <protection locked="0"/>
    </xf>
    <xf numFmtId="49" fontId="37" fillId="0" borderId="3" xfId="0" applyNumberFormat="1" applyFont="1" applyFill="1" applyBorder="1" applyAlignment="1" applyProtection="1">
      <alignment horizontal="justify" vertical="center" wrapText="1"/>
      <protection locked="0"/>
    </xf>
    <xf numFmtId="0" fontId="37" fillId="0" borderId="3" xfId="0" applyFont="1" applyFill="1" applyBorder="1" applyAlignment="1" applyProtection="1">
      <alignment horizontal="left" vertical="center" wrapText="1"/>
      <protection locked="0"/>
    </xf>
    <xf numFmtId="0" fontId="37" fillId="0" borderId="22" xfId="0" applyFont="1" applyFill="1" applyBorder="1" applyAlignment="1" applyProtection="1">
      <alignment horizontal="center" vertical="center" wrapText="1"/>
      <protection locked="0"/>
    </xf>
    <xf numFmtId="0" fontId="40" fillId="0" borderId="3" xfId="0" applyFont="1" applyFill="1" applyBorder="1" applyAlignment="1" applyProtection="1">
      <alignment horizontal="center" vertical="center" wrapText="1"/>
      <protection locked="0"/>
    </xf>
    <xf numFmtId="0" fontId="40" fillId="0" borderId="22" xfId="0" applyFont="1" applyFill="1" applyBorder="1" applyAlignment="1" applyProtection="1">
      <alignment horizontal="center" vertical="center" wrapText="1"/>
      <protection locked="0"/>
    </xf>
    <xf numFmtId="0" fontId="40" fillId="0" borderId="49" xfId="0" applyFont="1" applyFill="1" applyBorder="1" applyAlignment="1" applyProtection="1">
      <alignment horizontal="center" vertical="center" wrapText="1"/>
      <protection locked="0"/>
    </xf>
    <xf numFmtId="0" fontId="40" fillId="0" borderId="58" xfId="0" applyFont="1" applyFill="1" applyBorder="1" applyAlignment="1" applyProtection="1">
      <alignment horizontal="center" vertical="center" wrapText="1"/>
      <protection locked="0"/>
    </xf>
    <xf numFmtId="0" fontId="40" fillId="0" borderId="48" xfId="0" applyFont="1" applyFill="1" applyBorder="1" applyAlignment="1" applyProtection="1">
      <alignment horizontal="center" vertical="center" wrapText="1"/>
      <protection locked="0"/>
    </xf>
    <xf numFmtId="0" fontId="37" fillId="0" borderId="3" xfId="0" applyFont="1" applyFill="1" applyBorder="1" applyAlignment="1" applyProtection="1">
      <alignment vertical="center" wrapText="1"/>
      <protection locked="0"/>
    </xf>
    <xf numFmtId="0" fontId="0" fillId="0" borderId="22" xfId="0" applyBorder="1" applyAlignment="1">
      <alignment horizontal="justify" vertical="center" wrapText="1"/>
    </xf>
    <xf numFmtId="0" fontId="37" fillId="23" borderId="30" xfId="0" applyFont="1" applyFill="1" applyBorder="1" applyAlignment="1">
      <alignment vertical="center" wrapText="1"/>
    </xf>
    <xf numFmtId="0" fontId="37" fillId="23" borderId="35" xfId="0" applyFont="1" applyFill="1" applyBorder="1" applyAlignment="1">
      <alignment vertical="center" wrapText="1"/>
    </xf>
    <xf numFmtId="49" fontId="37" fillId="0" borderId="10" xfId="0" applyNumberFormat="1" applyFont="1" applyFill="1" applyBorder="1" applyAlignment="1" applyProtection="1">
      <alignment horizontal="center" vertical="center" wrapText="1"/>
      <protection locked="0"/>
    </xf>
    <xf numFmtId="14" fontId="37" fillId="0" borderId="10" xfId="0" applyNumberFormat="1" applyFont="1" applyFill="1" applyBorder="1" applyAlignment="1" applyProtection="1">
      <alignment horizontal="center" vertical="center" wrapText="1"/>
      <protection locked="0"/>
    </xf>
    <xf numFmtId="0" fontId="37" fillId="0" borderId="4" xfId="0" applyFont="1" applyFill="1" applyBorder="1" applyAlignment="1" applyProtection="1">
      <alignment horizontal="justify" vertical="center" wrapText="1"/>
      <protection locked="0"/>
    </xf>
    <xf numFmtId="0" fontId="37" fillId="0" borderId="15" xfId="0" applyFont="1" applyFill="1" applyBorder="1" applyAlignment="1" applyProtection="1">
      <alignment horizontal="justify" vertical="center" wrapText="1"/>
      <protection locked="0"/>
    </xf>
    <xf numFmtId="49" fontId="37" fillId="0" borderId="4" xfId="0" applyNumberFormat="1" applyFont="1" applyFill="1" applyBorder="1" applyAlignment="1" applyProtection="1">
      <alignment horizontal="justify" vertical="center" wrapText="1"/>
      <protection locked="0"/>
    </xf>
    <xf numFmtId="49" fontId="37" fillId="0" borderId="15" xfId="0" applyNumberFormat="1" applyFont="1" applyFill="1" applyBorder="1" applyAlignment="1" applyProtection="1">
      <alignment horizontal="justify" vertical="center" wrapText="1"/>
      <protection locked="0"/>
    </xf>
    <xf numFmtId="14" fontId="37" fillId="0" borderId="4" xfId="0" applyNumberFormat="1" applyFont="1" applyFill="1" applyBorder="1" applyAlignment="1" applyProtection="1">
      <alignment horizontal="left" vertical="center" wrapText="1"/>
      <protection locked="0"/>
    </xf>
    <xf numFmtId="0" fontId="37" fillId="0" borderId="15" xfId="0" applyFont="1" applyFill="1" applyBorder="1" applyAlignment="1" applyProtection="1">
      <alignment horizontal="left" vertical="center" wrapText="1"/>
      <protection locked="0"/>
    </xf>
    <xf numFmtId="0" fontId="37" fillId="23" borderId="56" xfId="0" applyFont="1" applyFill="1" applyBorder="1" applyAlignment="1">
      <alignment horizontal="justify" vertical="center" wrapText="1"/>
    </xf>
    <xf numFmtId="0" fontId="37" fillId="23" borderId="30" xfId="0" applyFont="1" applyFill="1" applyBorder="1" applyAlignment="1">
      <alignment horizontal="justify" vertical="center" wrapText="1"/>
    </xf>
    <xf numFmtId="0" fontId="37" fillId="23" borderId="32" xfId="0" applyFont="1" applyFill="1" applyBorder="1" applyAlignment="1">
      <alignment horizontal="justify" vertical="center" wrapText="1"/>
    </xf>
    <xf numFmtId="49" fontId="37" fillId="0" borderId="4" xfId="0" applyNumberFormat="1" applyFont="1" applyFill="1" applyBorder="1" applyAlignment="1" applyProtection="1">
      <alignment horizontal="left" vertical="center" wrapText="1"/>
      <protection locked="0"/>
    </xf>
    <xf numFmtId="49" fontId="37" fillId="0" borderId="10" xfId="0" applyNumberFormat="1" applyFont="1" applyFill="1" applyBorder="1" applyAlignment="1" applyProtection="1">
      <alignment horizontal="left" vertical="center" wrapText="1"/>
      <protection locked="0"/>
    </xf>
    <xf numFmtId="0" fontId="37" fillId="0" borderId="4" xfId="0" applyFont="1" applyFill="1" applyBorder="1" applyAlignment="1" applyProtection="1">
      <alignment horizontal="left" vertical="center" wrapText="1"/>
      <protection locked="0"/>
    </xf>
    <xf numFmtId="0" fontId="37" fillId="0" borderId="5" xfId="0" applyFont="1" applyFill="1" applyBorder="1" applyAlignment="1" applyProtection="1">
      <alignment horizontal="left" vertical="center" wrapText="1"/>
      <protection locked="0"/>
    </xf>
    <xf numFmtId="0" fontId="37" fillId="0" borderId="10" xfId="0" applyFont="1" applyFill="1" applyBorder="1" applyAlignment="1" applyProtection="1">
      <alignment horizontal="left" vertical="center" wrapText="1"/>
      <protection locked="0"/>
    </xf>
    <xf numFmtId="0" fontId="37" fillId="0" borderId="5" xfId="0" applyFont="1" applyFill="1" applyBorder="1" applyAlignment="1" applyProtection="1">
      <alignment horizontal="justify" vertical="center" wrapText="1"/>
      <protection locked="0"/>
    </xf>
    <xf numFmtId="0" fontId="37" fillId="0" borderId="10" xfId="0" applyFont="1" applyFill="1" applyBorder="1" applyAlignment="1" applyProtection="1">
      <alignment horizontal="justify" vertical="center" wrapText="1"/>
      <protection locked="0"/>
    </xf>
    <xf numFmtId="0" fontId="37" fillId="0" borderId="13" xfId="0" applyFont="1" applyFill="1" applyBorder="1" applyAlignment="1" applyProtection="1">
      <alignment horizontal="center" vertical="center" wrapText="1"/>
      <protection locked="0"/>
    </xf>
    <xf numFmtId="0" fontId="37" fillId="0" borderId="1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23" borderId="29" xfId="0" applyFont="1" applyFill="1" applyBorder="1" applyAlignment="1" applyProtection="1">
      <alignment horizontal="center" vertical="center" wrapText="1"/>
      <protection locked="0"/>
    </xf>
    <xf numFmtId="0" fontId="37" fillId="23" borderId="30" xfId="0" applyFont="1" applyFill="1" applyBorder="1" applyAlignment="1" applyProtection="1">
      <alignment horizontal="center" vertical="center" wrapText="1"/>
      <protection locked="0"/>
    </xf>
    <xf numFmtId="0" fontId="37" fillId="23" borderId="32" xfId="0" applyFont="1" applyFill="1" applyBorder="1" applyAlignment="1" applyProtection="1">
      <alignment horizontal="center" vertical="center" wrapText="1"/>
      <protection locked="0"/>
    </xf>
    <xf numFmtId="0" fontId="41" fillId="0" borderId="18" xfId="0" applyFont="1" applyFill="1" applyBorder="1" applyAlignment="1">
      <alignment horizontal="center" vertical="center"/>
    </xf>
    <xf numFmtId="0" fontId="41" fillId="0" borderId="18" xfId="0" applyFont="1" applyFill="1" applyBorder="1" applyAlignment="1">
      <alignment horizontal="center" vertical="center" wrapText="1"/>
    </xf>
    <xf numFmtId="0" fontId="26" fillId="0" borderId="3" xfId="0" applyFont="1" applyFill="1" applyBorder="1" applyAlignment="1" applyProtection="1">
      <alignment horizontal="center" vertical="center" wrapText="1"/>
      <protection locked="0"/>
    </xf>
    <xf numFmtId="0" fontId="26" fillId="0" borderId="22" xfId="0" applyFont="1" applyFill="1" applyBorder="1" applyAlignment="1" applyProtection="1">
      <alignment horizontal="center" vertical="center" wrapText="1"/>
      <protection locked="0"/>
    </xf>
    <xf numFmtId="0" fontId="26" fillId="0" borderId="3"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3" xfId="0" applyFont="1" applyFill="1" applyBorder="1" applyAlignment="1" applyProtection="1">
      <alignment horizontal="justify" vertical="center" wrapText="1"/>
      <protection locked="0"/>
    </xf>
    <xf numFmtId="0" fontId="26" fillId="0" borderId="22" xfId="0" applyFont="1" applyFill="1" applyBorder="1" applyAlignment="1" applyProtection="1">
      <alignment horizontal="justify" vertical="center" wrapText="1"/>
      <protection locked="0"/>
    </xf>
    <xf numFmtId="14" fontId="26" fillId="0" borderId="3" xfId="0" applyNumberFormat="1" applyFont="1" applyFill="1" applyBorder="1" applyAlignment="1" applyProtection="1">
      <alignment horizontal="center" vertical="center" wrapText="1"/>
      <protection locked="0"/>
    </xf>
    <xf numFmtId="0" fontId="37" fillId="0" borderId="36" xfId="0" applyFont="1" applyFill="1" applyBorder="1" applyAlignment="1" applyProtection="1">
      <alignment horizontal="justify" vertical="center" wrapText="1"/>
      <protection locked="0"/>
    </xf>
    <xf numFmtId="0" fontId="37" fillId="0" borderId="31" xfId="0" applyFont="1" applyFill="1" applyBorder="1" applyAlignment="1" applyProtection="1">
      <alignment horizontal="justify" vertical="center" wrapText="1"/>
      <protection locked="0"/>
    </xf>
    <xf numFmtId="0" fontId="37" fillId="0" borderId="34" xfId="0" applyFont="1" applyFill="1" applyBorder="1" applyAlignment="1" applyProtection="1">
      <alignment horizontal="justify" vertical="center" wrapText="1"/>
      <protection locked="0"/>
    </xf>
    <xf numFmtId="0" fontId="37" fillId="0" borderId="18" xfId="0" applyFont="1" applyFill="1" applyBorder="1" applyAlignment="1">
      <alignment horizontal="justify" vertical="center"/>
    </xf>
    <xf numFmtId="0" fontId="37" fillId="0" borderId="5" xfId="0" applyFont="1" applyFill="1" applyBorder="1" applyAlignment="1">
      <alignment horizontal="justify" vertical="center"/>
    </xf>
    <xf numFmtId="0" fontId="37" fillId="0" borderId="15" xfId="0" applyFont="1" applyFill="1" applyBorder="1" applyAlignment="1">
      <alignment horizontal="justify" vertical="center"/>
    </xf>
    <xf numFmtId="0" fontId="37" fillId="0" borderId="33" xfId="0" applyFont="1" applyFill="1" applyBorder="1" applyAlignment="1" applyProtection="1">
      <alignment horizontal="justify" vertical="center" wrapText="1"/>
      <protection locked="0"/>
    </xf>
    <xf numFmtId="0" fontId="37" fillId="0" borderId="42" xfId="0" applyFont="1" applyFill="1" applyBorder="1" applyAlignment="1" applyProtection="1">
      <alignment horizontal="justify" vertical="center" wrapText="1"/>
      <protection locked="0"/>
    </xf>
    <xf numFmtId="0" fontId="37" fillId="0" borderId="18"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8" xfId="0" applyFont="1" applyFill="1" applyBorder="1" applyAlignment="1" applyProtection="1">
      <alignment horizontal="justify" vertical="center" wrapText="1"/>
      <protection locked="0"/>
    </xf>
    <xf numFmtId="0" fontId="37" fillId="0" borderId="5" xfId="0" applyFont="1" applyFill="1" applyBorder="1" applyAlignment="1" applyProtection="1">
      <alignment horizontal="justify" vertical="center"/>
      <protection locked="0"/>
    </xf>
    <xf numFmtId="0" fontId="37" fillId="0" borderId="15" xfId="0" applyFont="1" applyFill="1" applyBorder="1" applyAlignment="1" applyProtection="1">
      <alignment horizontal="justify" vertical="center"/>
      <protection locked="0"/>
    </xf>
    <xf numFmtId="0" fontId="38" fillId="20" borderId="23" xfId="0" applyFont="1" applyFill="1" applyBorder="1" applyAlignment="1" applyProtection="1">
      <alignment horizontal="center" vertical="center" wrapText="1"/>
      <protection locked="0"/>
    </xf>
    <xf numFmtId="0" fontId="38" fillId="20" borderId="37" xfId="0" applyFont="1" applyFill="1" applyBorder="1" applyAlignment="1" applyProtection="1">
      <alignment horizontal="center" vertical="center" wrapText="1"/>
      <protection locked="0"/>
    </xf>
    <xf numFmtId="0" fontId="38" fillId="20" borderId="38" xfId="0" applyFont="1" applyFill="1" applyBorder="1" applyAlignment="1" applyProtection="1">
      <alignment horizontal="center" vertical="center" wrapText="1"/>
      <protection locked="0"/>
    </xf>
    <xf numFmtId="0" fontId="37" fillId="0" borderId="33" xfId="0" quotePrefix="1" applyFont="1" applyFill="1" applyBorder="1" applyAlignment="1" applyProtection="1">
      <alignment horizontal="justify" vertical="center" wrapText="1"/>
      <protection locked="0"/>
    </xf>
    <xf numFmtId="0" fontId="37" fillId="0" borderId="31" xfId="0" quotePrefix="1" applyFont="1" applyFill="1" applyBorder="1" applyAlignment="1" applyProtection="1">
      <alignment horizontal="justify" vertical="center" wrapText="1"/>
      <protection locked="0"/>
    </xf>
    <xf numFmtId="0" fontId="37" fillId="0" borderId="34" xfId="0" quotePrefix="1" applyFont="1" applyFill="1" applyBorder="1" applyAlignment="1" applyProtection="1">
      <alignment horizontal="justify" vertical="center" wrapText="1"/>
      <protection locked="0"/>
    </xf>
    <xf numFmtId="0" fontId="37" fillId="0" borderId="4" xfId="0" quotePrefix="1" applyFont="1" applyFill="1" applyBorder="1" applyAlignment="1" applyProtection="1">
      <alignment horizontal="justify" vertical="center" wrapText="1"/>
      <protection locked="0"/>
    </xf>
    <xf numFmtId="0" fontId="37" fillId="0" borderId="5" xfId="0" quotePrefix="1" applyFont="1" applyFill="1" applyBorder="1" applyAlignment="1" applyProtection="1">
      <alignment horizontal="justify" vertical="center" wrapText="1"/>
      <protection locked="0"/>
    </xf>
    <xf numFmtId="0" fontId="37" fillId="0" borderId="15" xfId="0" quotePrefix="1" applyFont="1" applyFill="1" applyBorder="1" applyAlignment="1" applyProtection="1">
      <alignment horizontal="justify" vertical="center" wrapText="1"/>
      <protection locked="0"/>
    </xf>
    <xf numFmtId="0" fontId="40" fillId="0" borderId="51" xfId="0" applyFont="1" applyFill="1" applyBorder="1" applyAlignment="1" applyProtection="1">
      <alignment horizontal="center" vertical="center" wrapText="1"/>
      <protection locked="0"/>
    </xf>
    <xf numFmtId="0" fontId="40" fillId="0" borderId="59" xfId="0" applyFont="1" applyFill="1" applyBorder="1" applyAlignment="1" applyProtection="1">
      <alignment horizontal="center" vertical="center" wrapText="1"/>
      <protection locked="0"/>
    </xf>
    <xf numFmtId="0" fontId="41" fillId="0" borderId="4" xfId="0" applyFont="1" applyFill="1" applyBorder="1" applyAlignment="1">
      <alignment horizontal="left" vertical="center" wrapText="1"/>
    </xf>
    <xf numFmtId="0" fontId="37" fillId="0" borderId="36" xfId="0" quotePrefix="1" applyFont="1" applyFill="1" applyBorder="1" applyAlignment="1" applyProtection="1">
      <alignment horizontal="justify" vertical="center" wrapText="1"/>
      <protection locked="0"/>
    </xf>
    <xf numFmtId="0" fontId="37" fillId="0" borderId="42" xfId="0" quotePrefix="1" applyFont="1" applyFill="1" applyBorder="1" applyAlignment="1" applyProtection="1">
      <alignment horizontal="justify" vertical="center" wrapText="1"/>
      <protection locked="0"/>
    </xf>
    <xf numFmtId="0" fontId="40" fillId="0" borderId="51" xfId="0" applyFont="1" applyFill="1" applyBorder="1" applyAlignment="1" applyProtection="1">
      <alignment horizontal="center" vertical="center"/>
      <protection locked="0"/>
    </xf>
    <xf numFmtId="0" fontId="40" fillId="0" borderId="58" xfId="0" applyFont="1" applyFill="1" applyBorder="1" applyAlignment="1" applyProtection="1">
      <alignment horizontal="center" vertical="center"/>
      <protection locked="0"/>
    </xf>
    <xf numFmtId="17" fontId="37" fillId="0" borderId="5" xfId="0" applyNumberFormat="1" applyFont="1" applyFill="1" applyBorder="1" applyAlignment="1" applyProtection="1">
      <alignment horizontal="center" vertical="center" wrapText="1"/>
      <protection locked="0"/>
    </xf>
    <xf numFmtId="0" fontId="37" fillId="0" borderId="10" xfId="0" applyFont="1" applyFill="1" applyBorder="1" applyAlignment="1" applyProtection="1">
      <alignment horizontal="justify" vertical="center"/>
      <protection locked="0"/>
    </xf>
    <xf numFmtId="0" fontId="37" fillId="0" borderId="5" xfId="0" applyFont="1" applyFill="1" applyBorder="1" applyAlignment="1" applyProtection="1">
      <alignment horizontal="center" vertical="center"/>
      <protection locked="0"/>
    </xf>
    <xf numFmtId="0" fontId="37" fillId="0" borderId="10" xfId="0" applyFont="1" applyFill="1" applyBorder="1" applyAlignment="1" applyProtection="1">
      <alignment horizontal="center" vertical="center"/>
      <protection locked="0"/>
    </xf>
    <xf numFmtId="14" fontId="37" fillId="0" borderId="5" xfId="0" applyNumberFormat="1" applyFont="1" applyFill="1" applyBorder="1" applyAlignment="1" applyProtection="1">
      <alignment horizontal="center" vertical="center" wrapText="1"/>
      <protection locked="0"/>
    </xf>
    <xf numFmtId="0" fontId="42" fillId="22" borderId="54" xfId="0" applyFont="1" applyFill="1" applyBorder="1" applyAlignment="1" applyProtection="1">
      <alignment horizontal="center" vertical="center"/>
      <protection locked="0"/>
    </xf>
    <xf numFmtId="0" fontId="42" fillId="6" borderId="53" xfId="0" applyFont="1" applyFill="1" applyBorder="1" applyAlignment="1" applyProtection="1">
      <alignment horizontal="center" vertical="center"/>
      <protection locked="0"/>
    </xf>
    <xf numFmtId="0" fontId="42" fillId="6" borderId="54" xfId="0" applyFont="1" applyFill="1" applyBorder="1" applyAlignment="1" applyProtection="1">
      <alignment horizontal="center" vertical="center"/>
      <protection locked="0"/>
    </xf>
    <xf numFmtId="0" fontId="37" fillId="23" borderId="29" xfId="0" applyFont="1" applyFill="1" applyBorder="1" applyAlignment="1">
      <alignment horizontal="justify" vertical="center" wrapText="1"/>
    </xf>
    <xf numFmtId="0" fontId="41" fillId="0" borderId="5" xfId="0" applyFont="1" applyFill="1" applyBorder="1" applyAlignment="1">
      <alignment vertical="center" wrapText="1"/>
    </xf>
    <xf numFmtId="0" fontId="41" fillId="0" borderId="10" xfId="0" applyFont="1" applyFill="1" applyBorder="1" applyAlignment="1">
      <alignment vertical="center" wrapText="1"/>
    </xf>
    <xf numFmtId="0" fontId="41" fillId="0" borderId="10" xfId="0" applyFont="1" applyFill="1" applyBorder="1" applyAlignment="1">
      <alignment horizontal="left" vertical="center" wrapText="1"/>
    </xf>
    <xf numFmtId="14" fontId="41" fillId="0" borderId="4" xfId="0" applyNumberFormat="1" applyFont="1" applyFill="1" applyBorder="1" applyAlignment="1">
      <alignment horizontal="center" vertical="center"/>
    </xf>
    <xf numFmtId="14" fontId="41" fillId="0" borderId="10" xfId="0" applyNumberFormat="1" applyFont="1" applyFill="1" applyBorder="1" applyAlignment="1">
      <alignment horizontal="center" vertical="center"/>
    </xf>
    <xf numFmtId="0" fontId="37" fillId="23" borderId="4" xfId="0" applyFont="1" applyFill="1" applyBorder="1" applyAlignment="1" applyProtection="1">
      <alignment horizontal="left" vertical="center" wrapText="1"/>
      <protection locked="0"/>
    </xf>
    <xf numFmtId="0" fontId="37" fillId="23" borderId="10" xfId="0" applyFont="1" applyFill="1" applyBorder="1" applyAlignment="1" applyProtection="1">
      <alignment horizontal="left" vertical="center" wrapText="1"/>
      <protection locked="0"/>
    </xf>
    <xf numFmtId="0" fontId="37" fillId="23" borderId="29" xfId="0" applyFont="1" applyFill="1" applyBorder="1" applyAlignment="1">
      <alignment horizontal="left" vertical="center" wrapText="1"/>
    </xf>
    <xf numFmtId="0" fontId="37" fillId="23" borderId="32" xfId="0" applyFont="1" applyFill="1" applyBorder="1" applyAlignment="1">
      <alignment horizontal="left" vertical="center" wrapText="1"/>
    </xf>
    <xf numFmtId="0" fontId="41" fillId="0" borderId="15" xfId="0" applyFont="1" applyFill="1" applyBorder="1" applyAlignment="1">
      <alignment horizontal="center" vertical="center"/>
    </xf>
    <xf numFmtId="0" fontId="37" fillId="23" borderId="35" xfId="0" applyFont="1" applyFill="1" applyBorder="1" applyAlignment="1">
      <alignment horizontal="justify" vertical="center" wrapText="1"/>
    </xf>
    <xf numFmtId="0" fontId="40" fillId="24" borderId="48" xfId="0" applyFont="1" applyFill="1" applyBorder="1" applyAlignment="1" applyProtection="1">
      <alignment horizontal="center" vertical="center" wrapText="1"/>
      <protection locked="0"/>
    </xf>
    <xf numFmtId="0" fontId="40" fillId="24" borderId="47" xfId="0" applyFont="1" applyFill="1" applyBorder="1" applyAlignment="1" applyProtection="1">
      <alignment horizontal="center" vertical="center" wrapText="1"/>
      <protection locked="0"/>
    </xf>
    <xf numFmtId="0" fontId="40" fillId="24" borderId="49" xfId="0" applyFont="1" applyFill="1" applyBorder="1" applyAlignment="1" applyProtection="1">
      <alignment horizontal="center" vertical="center" wrapText="1"/>
      <protection locked="0"/>
    </xf>
    <xf numFmtId="0" fontId="37" fillId="0" borderId="18" xfId="0" quotePrefix="1" applyFont="1" applyFill="1" applyBorder="1" applyAlignment="1" applyProtection="1">
      <alignment horizontal="justify" vertical="center" wrapText="1"/>
      <protection locked="0"/>
    </xf>
    <xf numFmtId="0" fontId="37" fillId="0" borderId="10" xfId="0" quotePrefix="1" applyFont="1" applyFill="1" applyBorder="1" applyAlignment="1" applyProtection="1">
      <alignment horizontal="justify" vertical="center" wrapText="1"/>
      <protection locked="0"/>
    </xf>
    <xf numFmtId="0" fontId="37" fillId="0" borderId="18" xfId="0" quotePrefix="1" applyFont="1" applyFill="1" applyBorder="1" applyAlignment="1" applyProtection="1">
      <alignment horizontal="center" vertical="center" wrapText="1"/>
      <protection locked="0"/>
    </xf>
    <xf numFmtId="0" fontId="37" fillId="0" borderId="5" xfId="0" quotePrefix="1" applyFont="1" applyFill="1" applyBorder="1" applyAlignment="1" applyProtection="1">
      <alignment horizontal="center" vertical="center" wrapText="1"/>
      <protection locked="0"/>
    </xf>
    <xf numFmtId="0" fontId="37" fillId="0" borderId="10" xfId="0" quotePrefix="1" applyFont="1" applyFill="1" applyBorder="1" applyAlignment="1" applyProtection="1">
      <alignment horizontal="center" vertical="center" wrapText="1"/>
      <protection locked="0"/>
    </xf>
    <xf numFmtId="0" fontId="37" fillId="0" borderId="17" xfId="0" applyFont="1" applyBorder="1" applyAlignment="1">
      <alignment horizontal="center" vertical="center"/>
    </xf>
    <xf numFmtId="0" fontId="0" fillId="0" borderId="3" xfId="0" applyBorder="1" applyAlignment="1">
      <alignment horizontal="center" vertical="center"/>
    </xf>
    <xf numFmtId="0" fontId="37" fillId="0" borderId="3" xfId="0" applyFont="1" applyBorder="1" applyAlignment="1">
      <alignment horizontal="center" vertical="center"/>
    </xf>
    <xf numFmtId="9" fontId="37" fillId="23" borderId="5" xfId="0" applyNumberFormat="1" applyFont="1" applyFill="1" applyBorder="1" applyAlignment="1" applyProtection="1">
      <alignment horizontal="center" vertical="center" wrapText="1"/>
      <protection locked="0"/>
    </xf>
    <xf numFmtId="0" fontId="37" fillId="23" borderId="5" xfId="0" applyFont="1" applyFill="1" applyBorder="1" applyAlignment="1" applyProtection="1">
      <alignment horizontal="center" vertical="center" wrapText="1"/>
      <protection locked="0"/>
    </xf>
    <xf numFmtId="0" fontId="37" fillId="23" borderId="30" xfId="0" applyFont="1" applyFill="1" applyBorder="1" applyAlignment="1">
      <alignment horizontal="left" vertical="center" wrapText="1"/>
    </xf>
    <xf numFmtId="0" fontId="37" fillId="23" borderId="3" xfId="0" applyFont="1" applyFill="1" applyBorder="1" applyAlignment="1">
      <alignment horizontal="left" vertical="center" wrapText="1"/>
    </xf>
    <xf numFmtId="0" fontId="37" fillId="23" borderId="52" xfId="0" applyFont="1" applyFill="1" applyBorder="1" applyAlignment="1">
      <alignment horizontal="justify" vertical="center" wrapText="1"/>
    </xf>
    <xf numFmtId="0" fontId="34" fillId="17" borderId="4" xfId="0" applyFont="1" applyFill="1" applyBorder="1" applyAlignment="1">
      <alignment horizontal="center" vertical="center" wrapText="1"/>
    </xf>
    <xf numFmtId="0" fontId="34" fillId="17" borderId="5" xfId="0" applyFont="1" applyFill="1" applyBorder="1" applyAlignment="1">
      <alignment horizontal="center" vertical="center" wrapText="1"/>
    </xf>
    <xf numFmtId="0" fontId="34" fillId="17" borderId="10" xfId="0" applyFont="1" applyFill="1" applyBorder="1" applyAlignment="1">
      <alignment horizontal="center" vertical="center" wrapText="1"/>
    </xf>
    <xf numFmtId="0" fontId="33" fillId="16" borderId="7" xfId="0" applyFont="1" applyFill="1" applyBorder="1" applyAlignment="1">
      <alignment horizontal="center" vertical="center"/>
    </xf>
    <xf numFmtId="0" fontId="33" fillId="16" borderId="8" xfId="0" applyFont="1" applyFill="1" applyBorder="1" applyAlignment="1">
      <alignment horizontal="center" vertical="center"/>
    </xf>
    <xf numFmtId="0" fontId="33" fillId="16" borderId="6" xfId="0" applyFont="1" applyFill="1" applyBorder="1" applyAlignment="1">
      <alignment horizontal="center" vertical="center"/>
    </xf>
    <xf numFmtId="0" fontId="33" fillId="16" borderId="11" xfId="0" applyFont="1" applyFill="1" applyBorder="1" applyAlignment="1">
      <alignment horizontal="center" vertical="center"/>
    </xf>
    <xf numFmtId="0" fontId="33" fillId="16" borderId="0" xfId="0" applyFont="1" applyFill="1" applyAlignment="1">
      <alignment horizontal="center" vertical="center"/>
    </xf>
    <xf numFmtId="0" fontId="33" fillId="16" borderId="12" xfId="0" applyFont="1" applyFill="1" applyBorder="1" applyAlignment="1">
      <alignment horizontal="center" vertical="center"/>
    </xf>
    <xf numFmtId="0" fontId="33" fillId="16" borderId="13" xfId="0" applyFont="1" applyFill="1" applyBorder="1" applyAlignment="1">
      <alignment horizontal="center" vertical="center"/>
    </xf>
    <xf numFmtId="0" fontId="33" fillId="16" borderId="14" xfId="0" applyFont="1" applyFill="1" applyBorder="1" applyAlignment="1">
      <alignment horizontal="center" vertical="center"/>
    </xf>
    <xf numFmtId="0" fontId="33" fillId="16" borderId="9" xfId="0" applyFont="1" applyFill="1" applyBorder="1" applyAlignment="1">
      <alignment horizontal="center" vertical="center"/>
    </xf>
    <xf numFmtId="0" fontId="22" fillId="8" borderId="4" xfId="0" applyFont="1" applyFill="1" applyBorder="1" applyAlignment="1" applyProtection="1">
      <alignment horizontal="center" vertical="center" wrapText="1"/>
      <protection locked="0"/>
    </xf>
    <xf numFmtId="0" fontId="22" fillId="8" borderId="5" xfId="0" applyFont="1" applyFill="1" applyBorder="1" applyAlignment="1" applyProtection="1">
      <alignment horizontal="center" vertical="center" wrapText="1"/>
      <protection locked="0"/>
    </xf>
    <xf numFmtId="0" fontId="22" fillId="8" borderId="10"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29" fillId="8" borderId="5" xfId="0" applyFont="1" applyFill="1" applyBorder="1" applyAlignment="1" applyProtection="1">
      <alignment horizontal="center" vertical="center" wrapText="1"/>
      <protection locked="0"/>
    </xf>
    <xf numFmtId="0" fontId="29" fillId="8" borderId="10" xfId="0" applyFont="1" applyFill="1" applyBorder="1" applyAlignment="1" applyProtection="1">
      <alignment horizontal="center" vertical="center" wrapText="1"/>
      <protection locked="0"/>
    </xf>
    <xf numFmtId="0" fontId="23" fillId="8" borderId="4" xfId="0" applyFont="1" applyFill="1" applyBorder="1" applyAlignment="1" applyProtection="1">
      <alignment horizontal="center" vertical="center" wrapText="1"/>
      <protection locked="0"/>
    </xf>
    <xf numFmtId="0" fontId="23" fillId="8" borderId="5" xfId="0" applyFont="1" applyFill="1" applyBorder="1" applyAlignment="1" applyProtection="1">
      <alignment horizontal="center" vertical="center" wrapText="1"/>
      <protection locked="0"/>
    </xf>
    <xf numFmtId="0" fontId="23" fillId="8" borderId="10" xfId="0" applyFont="1" applyFill="1" applyBorder="1" applyAlignment="1" applyProtection="1">
      <alignment horizontal="center" vertical="center" wrapText="1"/>
      <protection locked="0"/>
    </xf>
    <xf numFmtId="0" fontId="2" fillId="13" borderId="4"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1" fillId="8" borderId="4"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14" fontId="1" fillId="8" borderId="4" xfId="0" applyNumberFormat="1" applyFont="1" applyFill="1" applyBorder="1" applyAlignment="1" applyProtection="1">
      <alignment horizontal="center" vertical="center" wrapText="1"/>
      <protection locked="0"/>
    </xf>
    <xf numFmtId="14" fontId="1" fillId="8" borderId="5" xfId="0" applyNumberFormat="1" applyFont="1" applyFill="1" applyBorder="1" applyAlignment="1" applyProtection="1">
      <alignment horizontal="center" vertical="center" wrapText="1"/>
      <protection locked="0"/>
    </xf>
    <xf numFmtId="14" fontId="1" fillId="8" borderId="15" xfId="0" applyNumberFormat="1" applyFont="1" applyFill="1" applyBorder="1" applyAlignment="1" applyProtection="1">
      <alignment horizontal="center" vertical="center" wrapText="1"/>
      <protection locked="0"/>
    </xf>
    <xf numFmtId="0" fontId="22" fillId="8" borderId="4"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22" fillId="8" borderId="10" xfId="0"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1" fontId="2" fillId="8" borderId="5" xfId="0" applyNumberFormat="1" applyFont="1" applyFill="1" applyBorder="1" applyAlignment="1">
      <alignment horizontal="center" vertical="center" wrapText="1"/>
    </xf>
    <xf numFmtId="1" fontId="2" fillId="8" borderId="15" xfId="0" applyNumberFormat="1" applyFont="1" applyFill="1" applyBorder="1" applyAlignment="1">
      <alignment horizontal="center" vertical="center" wrapText="1"/>
    </xf>
    <xf numFmtId="0" fontId="24" fillId="7" borderId="4" xfId="0" applyFont="1" applyFill="1" applyBorder="1" applyAlignment="1">
      <alignment horizontal="center" vertical="center" textRotation="180" wrapText="1"/>
    </xf>
    <xf numFmtId="0" fontId="24" fillId="7" borderId="5" xfId="0" applyFont="1" applyFill="1" applyBorder="1" applyAlignment="1">
      <alignment horizontal="center" vertical="center" textRotation="180" wrapText="1"/>
    </xf>
    <xf numFmtId="0" fontId="24" fillId="7" borderId="10" xfId="0" applyFont="1" applyFill="1" applyBorder="1" applyAlignment="1">
      <alignment horizontal="center" vertical="center" textRotation="180" wrapText="1"/>
    </xf>
    <xf numFmtId="0" fontId="27" fillId="14" borderId="7" xfId="0" applyFont="1" applyFill="1" applyBorder="1" applyAlignment="1" applyProtection="1">
      <alignment horizontal="center" vertical="center"/>
      <protection locked="0"/>
    </xf>
    <xf numFmtId="0" fontId="27" fillId="14" borderId="8" xfId="0" applyFont="1" applyFill="1" applyBorder="1" applyAlignment="1" applyProtection="1">
      <alignment horizontal="center" vertical="center"/>
      <protection locked="0"/>
    </xf>
    <xf numFmtId="0" fontId="27" fillId="14" borderId="6" xfId="0" applyFont="1" applyFill="1" applyBorder="1" applyAlignment="1" applyProtection="1">
      <alignment horizontal="center" vertical="center"/>
      <protection locked="0"/>
    </xf>
    <xf numFmtId="0" fontId="27" fillId="14" borderId="11" xfId="0" applyFont="1" applyFill="1" applyBorder="1" applyAlignment="1" applyProtection="1">
      <alignment horizontal="center" vertical="center"/>
      <protection locked="0"/>
    </xf>
    <xf numFmtId="0" fontId="27" fillId="14" borderId="0" xfId="0" applyFont="1" applyFill="1" applyAlignment="1" applyProtection="1">
      <alignment horizontal="center" vertical="center"/>
      <protection locked="0"/>
    </xf>
    <xf numFmtId="0" fontId="27" fillId="14" borderId="12" xfId="0" applyFont="1" applyFill="1" applyBorder="1" applyAlignment="1" applyProtection="1">
      <alignment horizontal="center" vertical="center"/>
      <protection locked="0"/>
    </xf>
    <xf numFmtId="0" fontId="27" fillId="14" borderId="23" xfId="0" applyFont="1" applyFill="1" applyBorder="1" applyAlignment="1" applyProtection="1">
      <alignment horizontal="center" vertical="center"/>
      <protection locked="0"/>
    </xf>
    <xf numFmtId="0" fontId="27" fillId="14" borderId="37" xfId="0" applyFont="1" applyFill="1" applyBorder="1" applyAlignment="1" applyProtection="1">
      <alignment horizontal="center" vertical="center"/>
      <protection locked="0"/>
    </xf>
    <xf numFmtId="0" fontId="27" fillId="14" borderId="38" xfId="0" applyFont="1" applyFill="1" applyBorder="1" applyAlignment="1" applyProtection="1">
      <alignment horizontal="center" vertical="center"/>
      <protection locked="0"/>
    </xf>
    <xf numFmtId="0" fontId="27" fillId="14" borderId="13" xfId="0" applyFont="1" applyFill="1" applyBorder="1" applyAlignment="1" applyProtection="1">
      <alignment horizontal="center" vertical="center"/>
      <protection locked="0"/>
    </xf>
    <xf numFmtId="0" fontId="27" fillId="14" borderId="14" xfId="0" applyFont="1" applyFill="1" applyBorder="1" applyAlignment="1" applyProtection="1">
      <alignment horizontal="center" vertical="center"/>
      <protection locked="0"/>
    </xf>
    <xf numFmtId="0" fontId="27" fillId="14" borderId="9" xfId="0" applyFont="1" applyFill="1" applyBorder="1" applyAlignment="1" applyProtection="1">
      <alignment horizontal="center" vertical="center"/>
      <protection locked="0"/>
    </xf>
    <xf numFmtId="0" fontId="26" fillId="8" borderId="4" xfId="0" applyFont="1" applyFill="1" applyBorder="1" applyAlignment="1" applyProtection="1">
      <alignment horizontal="center" vertical="center" wrapText="1"/>
      <protection locked="0"/>
    </xf>
    <xf numFmtId="0" fontId="26" fillId="8" borderId="5" xfId="0" applyFont="1" applyFill="1" applyBorder="1" applyAlignment="1" applyProtection="1">
      <alignment horizontal="center" vertical="center" wrapText="1"/>
      <protection locked="0"/>
    </xf>
    <xf numFmtId="0" fontId="26" fillId="8" borderId="10"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 fillId="19" borderId="4" xfId="0" applyFont="1" applyFill="1" applyBorder="1" applyAlignment="1" applyProtection="1">
      <alignment horizontal="center" vertical="center" wrapText="1"/>
      <protection locked="0"/>
    </xf>
    <xf numFmtId="0" fontId="1" fillId="19" borderId="5" xfId="0" applyFont="1" applyFill="1" applyBorder="1" applyAlignment="1" applyProtection="1">
      <alignment horizontal="center" vertical="center" wrapText="1"/>
      <protection locked="0"/>
    </xf>
    <xf numFmtId="0" fontId="1" fillId="19" borderId="15" xfId="0" applyFont="1" applyFill="1" applyBorder="1" applyAlignment="1" applyProtection="1">
      <alignment horizontal="center" vertical="center" wrapText="1"/>
      <protection locked="0"/>
    </xf>
    <xf numFmtId="0" fontId="25" fillId="8" borderId="4" xfId="0" applyFont="1" applyFill="1" applyBorder="1" applyAlignment="1" applyProtection="1">
      <alignment horizontal="center" vertical="center" wrapText="1"/>
      <protection locked="0"/>
    </xf>
    <xf numFmtId="0" fontId="25" fillId="8" borderId="5" xfId="0" applyFont="1" applyFill="1" applyBorder="1" applyAlignment="1" applyProtection="1">
      <alignment horizontal="center" vertical="center" wrapText="1"/>
      <protection locked="0"/>
    </xf>
    <xf numFmtId="0" fontId="25" fillId="8" borderId="15" xfId="0" applyFont="1" applyFill="1" applyBorder="1" applyAlignment="1" applyProtection="1">
      <alignment horizontal="center" vertical="center" wrapText="1"/>
      <protection locked="0"/>
    </xf>
    <xf numFmtId="0" fontId="21" fillId="8" borderId="4"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1" fillId="8" borderId="15"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10"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1" fillId="19" borderId="10" xfId="0" applyFont="1" applyFill="1" applyBorder="1" applyAlignment="1" applyProtection="1">
      <alignment horizontal="center" vertical="center" wrapText="1"/>
      <protection locked="0"/>
    </xf>
    <xf numFmtId="0" fontId="34" fillId="17" borderId="40" xfId="0" applyFont="1" applyFill="1" applyBorder="1" applyAlignment="1">
      <alignment horizontal="center" vertical="center" wrapText="1"/>
    </xf>
    <xf numFmtId="1" fontId="2" fillId="8" borderId="10" xfId="0" applyNumberFormat="1" applyFont="1" applyFill="1" applyBorder="1" applyAlignment="1">
      <alignment horizontal="center" vertical="center" wrapText="1"/>
    </xf>
    <xf numFmtId="0" fontId="34" fillId="17" borderId="39" xfId="0" applyFont="1" applyFill="1" applyBorder="1" applyAlignment="1">
      <alignment horizontal="center" vertical="center" wrapText="1"/>
    </xf>
    <xf numFmtId="0" fontId="25" fillId="8" borderId="10" xfId="0" applyFont="1" applyFill="1" applyBorder="1" applyAlignment="1" applyProtection="1">
      <alignment horizontal="center" vertical="center" wrapText="1"/>
      <protection locked="0"/>
    </xf>
    <xf numFmtId="0" fontId="2" fillId="8" borderId="10"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36" fillId="8" borderId="4" xfId="0" applyFont="1" applyFill="1" applyBorder="1" applyAlignment="1" applyProtection="1">
      <alignment horizontal="center" vertical="center" wrapText="1"/>
      <protection locked="0"/>
    </xf>
    <xf numFmtId="14" fontId="1" fillId="8" borderId="10" xfId="0" applyNumberFormat="1" applyFont="1" applyFill="1" applyBorder="1" applyAlignment="1" applyProtection="1">
      <alignment horizontal="center" vertical="center" wrapText="1"/>
      <protection locked="0"/>
    </xf>
    <xf numFmtId="0" fontId="1" fillId="8" borderId="4"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10" xfId="0" applyFont="1" applyFill="1" applyBorder="1" applyAlignment="1">
      <alignment horizontal="left" vertical="center" wrapText="1"/>
    </xf>
    <xf numFmtId="0" fontId="17" fillId="8" borderId="4"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center" vertical="center" wrapText="1"/>
      <protection locked="0"/>
    </xf>
    <xf numFmtId="0" fontId="17" fillId="8" borderId="10" xfId="0" applyFont="1" applyFill="1" applyBorder="1" applyAlignment="1" applyProtection="1">
      <alignment horizontal="center" vertical="center" wrapText="1"/>
      <protection locked="0"/>
    </xf>
    <xf numFmtId="0" fontId="2" fillId="8" borderId="4"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14" fontId="25" fillId="8" borderId="4" xfId="0" applyNumberFormat="1" applyFont="1" applyFill="1" applyBorder="1" applyAlignment="1" applyProtection="1">
      <alignment horizontal="center" vertical="center" wrapText="1"/>
      <protection locked="0"/>
    </xf>
    <xf numFmtId="14" fontId="25" fillId="8" borderId="5" xfId="0" applyNumberFormat="1" applyFont="1" applyFill="1" applyBorder="1" applyAlignment="1" applyProtection="1">
      <alignment horizontal="center" vertical="center" wrapText="1"/>
      <protection locked="0"/>
    </xf>
    <xf numFmtId="14" fontId="25" fillId="8" borderId="10" xfId="0" applyNumberFormat="1" applyFont="1" applyFill="1" applyBorder="1" applyAlignment="1" applyProtection="1">
      <alignment horizontal="center" vertical="center" wrapText="1"/>
      <protection locked="0"/>
    </xf>
    <xf numFmtId="0" fontId="30" fillId="8" borderId="4" xfId="0" applyFont="1" applyFill="1" applyBorder="1" applyAlignment="1" applyProtection="1">
      <alignment horizontal="center" vertical="center" wrapText="1"/>
      <protection locked="0"/>
    </xf>
    <xf numFmtId="0" fontId="30" fillId="8" borderId="5" xfId="0" applyFont="1" applyFill="1" applyBorder="1" applyAlignment="1" applyProtection="1">
      <alignment horizontal="center" vertical="center" wrapText="1"/>
      <protection locked="0"/>
    </xf>
    <xf numFmtId="0" fontId="30" fillId="8" borderId="10" xfId="0" applyFont="1" applyFill="1" applyBorder="1" applyAlignment="1" applyProtection="1">
      <alignment horizontal="center" vertical="center" wrapText="1"/>
      <protection locked="0"/>
    </xf>
    <xf numFmtId="0" fontId="34" fillId="18" borderId="4" xfId="0" applyFont="1" applyFill="1" applyBorder="1" applyAlignment="1">
      <alignment horizontal="center" vertical="center" wrapText="1"/>
    </xf>
    <xf numFmtId="0" fontId="34" fillId="18" borderId="5" xfId="0" applyFont="1" applyFill="1" applyBorder="1" applyAlignment="1">
      <alignment horizontal="center" vertical="center" wrapText="1"/>
    </xf>
    <xf numFmtId="0" fontId="34" fillId="18" borderId="10" xfId="0" applyFont="1" applyFill="1" applyBorder="1" applyAlignment="1">
      <alignment horizontal="center" vertical="center" wrapText="1"/>
    </xf>
    <xf numFmtId="0" fontId="19" fillId="8" borderId="4" xfId="0" applyFont="1" applyFill="1" applyBorder="1" applyAlignment="1" applyProtection="1">
      <alignment horizontal="center" vertical="center" wrapText="1"/>
      <protection locked="0"/>
    </xf>
    <xf numFmtId="0" fontId="19" fillId="8" borderId="5" xfId="0" applyFont="1" applyFill="1" applyBorder="1" applyAlignment="1" applyProtection="1">
      <alignment horizontal="center" vertical="center" wrapText="1"/>
      <protection locked="0"/>
    </xf>
    <xf numFmtId="0" fontId="19" fillId="8" borderId="10" xfId="0" applyFont="1" applyFill="1" applyBorder="1" applyAlignment="1" applyProtection="1">
      <alignment horizontal="center" vertical="center" wrapText="1"/>
      <protection locked="0"/>
    </xf>
    <xf numFmtId="0" fontId="1" fillId="8" borderId="12" xfId="0" applyFont="1" applyFill="1" applyBorder="1" applyAlignment="1" applyProtection="1">
      <alignment horizontal="center" vertical="center" wrapText="1"/>
      <protection locked="0"/>
    </xf>
    <xf numFmtId="0" fontId="1" fillId="8" borderId="38" xfId="0" applyFont="1" applyFill="1" applyBorder="1" applyAlignment="1" applyProtection="1">
      <alignment horizontal="center" vertical="center" wrapText="1"/>
      <protection locked="0"/>
    </xf>
    <xf numFmtId="0" fontId="2" fillId="10" borderId="29" xfId="0" applyFont="1" applyFill="1" applyBorder="1" applyAlignment="1" applyProtection="1">
      <alignment horizontal="center" vertical="center" wrapText="1"/>
      <protection locked="0"/>
    </xf>
    <xf numFmtId="0" fontId="2" fillId="10" borderId="30" xfId="0" applyFont="1" applyFill="1" applyBorder="1" applyAlignment="1" applyProtection="1">
      <alignment horizontal="center" vertical="center" wrapText="1"/>
      <protection locked="0"/>
    </xf>
    <xf numFmtId="0" fontId="2" fillId="10" borderId="32" xfId="0" applyFont="1" applyFill="1" applyBorder="1" applyAlignment="1" applyProtection="1">
      <alignment horizontal="center" vertical="center" wrapText="1"/>
      <protection locked="0"/>
    </xf>
    <xf numFmtId="0" fontId="2" fillId="15" borderId="48" xfId="0" applyFont="1" applyFill="1" applyBorder="1" applyAlignment="1" applyProtection="1">
      <alignment horizontal="center" vertical="center" wrapText="1"/>
      <protection locked="0"/>
    </xf>
    <xf numFmtId="0" fontId="2" fillId="15" borderId="47" xfId="0" applyFont="1" applyFill="1" applyBorder="1" applyAlignment="1" applyProtection="1">
      <alignment horizontal="center" vertical="center" wrapText="1"/>
      <protection locked="0"/>
    </xf>
    <xf numFmtId="0" fontId="2" fillId="15" borderId="49" xfId="0" applyFont="1" applyFill="1" applyBorder="1" applyAlignment="1" applyProtection="1">
      <alignment horizontal="center" vertical="center" wrapText="1"/>
      <protection locked="0"/>
    </xf>
    <xf numFmtId="0" fontId="2" fillId="15" borderId="46" xfId="0" applyFont="1" applyFill="1" applyBorder="1" applyAlignment="1" applyProtection="1">
      <alignment horizontal="center" vertical="center" wrapText="1"/>
      <protection locked="0"/>
    </xf>
    <xf numFmtId="0" fontId="32" fillId="0" borderId="43"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2" fillId="10" borderId="4" xfId="0" applyFont="1" applyFill="1" applyBorder="1" applyAlignment="1" applyProtection="1">
      <alignment horizontal="center" vertical="center" wrapText="1"/>
      <protection locked="0"/>
    </xf>
    <xf numFmtId="0" fontId="2" fillId="10" borderId="10" xfId="0"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0" fontId="2" fillId="10" borderId="41"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2" fillId="10" borderId="5" xfId="0" applyFont="1" applyFill="1" applyBorder="1" applyAlignment="1" applyProtection="1">
      <alignment horizontal="center" vertical="center" wrapText="1"/>
      <protection locked="0"/>
    </xf>
    <xf numFmtId="0" fontId="2" fillId="10" borderId="33" xfId="0" applyFont="1" applyFill="1" applyBorder="1" applyAlignment="1" applyProtection="1">
      <alignment horizontal="center" vertical="center" wrapText="1"/>
      <protection locked="0"/>
    </xf>
    <xf numFmtId="0" fontId="2" fillId="10" borderId="31" xfId="0" applyFont="1" applyFill="1" applyBorder="1" applyAlignment="1" applyProtection="1">
      <alignment horizontal="center" vertical="center" wrapText="1"/>
      <protection locked="0"/>
    </xf>
    <xf numFmtId="0" fontId="2" fillId="10" borderId="42"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protection locked="0"/>
    </xf>
    <xf numFmtId="0" fontId="32" fillId="2" borderId="41"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20" fillId="6" borderId="0" xfId="0" applyFont="1" applyFill="1" applyAlignment="1" applyProtection="1">
      <alignment horizontal="center"/>
      <protection locked="0"/>
    </xf>
    <xf numFmtId="0" fontId="2" fillId="2" borderId="24"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6"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2" fillId="4" borderId="25"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5" borderId="25" xfId="0" applyFont="1" applyFill="1" applyBorder="1" applyAlignment="1" applyProtection="1">
      <alignment horizontal="center" vertical="center" wrapText="1"/>
      <protection locked="0"/>
    </xf>
    <xf numFmtId="0" fontId="2" fillId="5" borderId="50" xfId="0"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colors>
    <mruColors>
      <color rgb="FFFF99FF"/>
      <color rgb="FF66FFFF"/>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576566</xdr:colOff>
      <xdr:row>0</xdr:row>
      <xdr:rowOff>42334</xdr:rowOff>
    </xdr:from>
    <xdr:to>
      <xdr:col>0</xdr:col>
      <xdr:colOff>1333500</xdr:colOff>
      <xdr:row>0</xdr:row>
      <xdr:rowOff>412750</xdr:rowOff>
    </xdr:to>
    <xdr:pic>
      <xdr:nvPicPr>
        <xdr:cNvPr id="2" name="Imagen 1" descr="C:\Users\AREA1\AppData\Local\Microsoft\Windows\Temporary Internet Files\Content.Outlook\A14OXBVN\LOGO NUEVO.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566" y="42334"/>
          <a:ext cx="756934" cy="37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190274</xdr:colOff>
      <xdr:row>0</xdr:row>
      <xdr:rowOff>189843</xdr:rowOff>
    </xdr:from>
    <xdr:to>
      <xdr:col>0</xdr:col>
      <xdr:colOff>757972</xdr:colOff>
      <xdr:row>1</xdr:row>
      <xdr:rowOff>186121</xdr:rowOff>
    </xdr:to>
    <xdr:pic>
      <xdr:nvPicPr>
        <xdr:cNvPr id="2" name="Imagen 1" descr="C:\Users\AREA1\AppData\Local\Microsoft\Windows\Temporary Internet Files\Content.Outlook\A14OXBVN\LOGO NUEVO.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274" y="361293"/>
          <a:ext cx="1786898" cy="539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5"/>
  <sheetViews>
    <sheetView tabSelected="1" zoomScale="70" zoomScaleNormal="70" workbookViewId="0">
      <pane xSplit="2" ySplit="3" topLeftCell="C4" activePane="bottomRight" state="frozen"/>
      <selection pane="topRight" activeCell="C1" sqref="C1"/>
      <selection pane="bottomLeft" activeCell="A4" sqref="A4"/>
      <selection pane="bottomRight" activeCell="Q4" sqref="Q4"/>
    </sheetView>
  </sheetViews>
  <sheetFormatPr baseColWidth="10" defaultColWidth="11.42578125" defaultRowHeight="15" x14ac:dyDescent="0.25"/>
  <cols>
    <col min="1" max="1" width="30.140625" style="45" customWidth="1"/>
    <col min="2" max="2" width="8" style="60" customWidth="1"/>
    <col min="3" max="3" width="46.7109375" style="60" customWidth="1"/>
    <col min="4" max="4" width="28.7109375" style="60" customWidth="1"/>
    <col min="5" max="5" width="32.5703125" style="60" customWidth="1"/>
    <col min="6" max="6" width="32" style="60" customWidth="1"/>
    <col min="7" max="7" width="17.28515625" style="45" customWidth="1"/>
    <col min="8" max="8" width="5" style="45" customWidth="1"/>
    <col min="9" max="9" width="8.140625" style="45" customWidth="1"/>
    <col min="10" max="10" width="13.7109375" style="60" customWidth="1"/>
    <col min="11" max="11" width="49.140625" style="60" customWidth="1"/>
    <col min="12" max="12" width="17.42578125" style="60" customWidth="1"/>
    <col min="13" max="13" width="18.42578125" style="60" customWidth="1"/>
    <col min="14" max="14" width="54.140625" style="60" customWidth="1"/>
    <col min="15" max="15" width="32.7109375" style="71" customWidth="1"/>
    <col min="16" max="16" width="21.5703125" style="45" customWidth="1"/>
    <col min="17" max="17" width="33.42578125" style="71" customWidth="1"/>
    <col min="18" max="18" width="18.28515625" style="60" customWidth="1"/>
    <col min="19" max="19" width="38.5703125" style="60" customWidth="1"/>
    <col min="20" max="20" width="39.42578125" style="60" customWidth="1"/>
    <col min="21" max="21" width="11.42578125" style="60"/>
    <col min="22" max="16384" width="11.42578125" style="215"/>
  </cols>
  <sheetData>
    <row r="1" spans="1:21" s="209" customFormat="1" ht="37.9" customHeight="1" thickBot="1" x14ac:dyDescent="0.3">
      <c r="A1" s="407" t="s">
        <v>436</v>
      </c>
      <c r="B1" s="408"/>
      <c r="C1" s="408"/>
      <c r="D1" s="408"/>
      <c r="E1" s="408"/>
      <c r="F1" s="408"/>
      <c r="G1" s="408"/>
      <c r="H1" s="408"/>
      <c r="I1" s="408"/>
      <c r="J1" s="408"/>
      <c r="K1" s="408"/>
      <c r="L1" s="408"/>
      <c r="M1" s="408"/>
      <c r="N1" s="408"/>
      <c r="O1" s="408"/>
      <c r="P1" s="408"/>
      <c r="Q1" s="408"/>
      <c r="R1" s="406" t="s">
        <v>435</v>
      </c>
      <c r="S1" s="406"/>
      <c r="T1" s="406"/>
      <c r="U1" s="73"/>
    </row>
    <row r="2" spans="1:21" s="210" customFormat="1" ht="52.9" customHeight="1" thickBot="1" x14ac:dyDescent="0.3">
      <c r="A2" s="385" t="s">
        <v>0</v>
      </c>
      <c r="B2" s="386"/>
      <c r="C2" s="386"/>
      <c r="D2" s="386"/>
      <c r="E2" s="386"/>
      <c r="F2" s="387"/>
      <c r="G2" s="385" t="s">
        <v>1</v>
      </c>
      <c r="H2" s="386"/>
      <c r="I2" s="387"/>
      <c r="J2" s="75"/>
      <c r="K2" s="385" t="s">
        <v>2</v>
      </c>
      <c r="L2" s="386"/>
      <c r="M2" s="387"/>
      <c r="N2" s="385" t="s">
        <v>362</v>
      </c>
      <c r="O2" s="386"/>
      <c r="P2" s="386"/>
      <c r="Q2" s="387"/>
      <c r="R2" s="102" t="s">
        <v>260</v>
      </c>
      <c r="S2" s="102" t="s">
        <v>224</v>
      </c>
      <c r="T2" s="103" t="s">
        <v>363</v>
      </c>
      <c r="U2" s="45"/>
    </row>
    <row r="3" spans="1:21" s="211" customFormat="1" ht="111" thickBot="1" x14ac:dyDescent="0.3">
      <c r="A3" s="46" t="s">
        <v>364</v>
      </c>
      <c r="B3" s="47" t="s">
        <v>389</v>
      </c>
      <c r="C3" s="48" t="s">
        <v>365</v>
      </c>
      <c r="D3" s="48" t="s">
        <v>440</v>
      </c>
      <c r="E3" s="48" t="s">
        <v>439</v>
      </c>
      <c r="F3" s="48" t="s">
        <v>374</v>
      </c>
      <c r="G3" s="48" t="s">
        <v>375</v>
      </c>
      <c r="H3" s="49" t="s">
        <v>376</v>
      </c>
      <c r="I3" s="49" t="s">
        <v>377</v>
      </c>
      <c r="J3" s="48" t="s">
        <v>22</v>
      </c>
      <c r="K3" s="48" t="s">
        <v>378</v>
      </c>
      <c r="L3" s="48" t="s">
        <v>27</v>
      </c>
      <c r="M3" s="48" t="s">
        <v>28</v>
      </c>
      <c r="N3" s="48" t="s">
        <v>379</v>
      </c>
      <c r="O3" s="48" t="s">
        <v>380</v>
      </c>
      <c r="P3" s="48" t="s">
        <v>381</v>
      </c>
      <c r="Q3" s="48" t="s">
        <v>382</v>
      </c>
      <c r="R3" s="76" t="s">
        <v>420</v>
      </c>
      <c r="S3" s="76" t="s">
        <v>226</v>
      </c>
      <c r="T3" s="77" t="s">
        <v>383</v>
      </c>
      <c r="U3" s="50"/>
    </row>
    <row r="4" spans="1:21" s="212" customFormat="1" ht="236.25" customHeight="1" thickBot="1" x14ac:dyDescent="0.3">
      <c r="A4" s="421" t="s">
        <v>342</v>
      </c>
      <c r="B4" s="394">
        <v>1</v>
      </c>
      <c r="C4" s="371" t="s">
        <v>437</v>
      </c>
      <c r="D4" s="362" t="s">
        <v>438</v>
      </c>
      <c r="E4" s="234" t="s">
        <v>441</v>
      </c>
      <c r="F4" s="382" t="s">
        <v>442</v>
      </c>
      <c r="G4" s="315" t="s">
        <v>331</v>
      </c>
      <c r="H4" s="315" t="s">
        <v>332</v>
      </c>
      <c r="I4" s="315">
        <v>30</v>
      </c>
      <c r="J4" s="315" t="s">
        <v>339</v>
      </c>
      <c r="K4" s="116" t="s">
        <v>443</v>
      </c>
      <c r="L4" s="379" t="s">
        <v>333</v>
      </c>
      <c r="M4" s="315" t="s">
        <v>44</v>
      </c>
      <c r="N4" s="117" t="s">
        <v>446</v>
      </c>
      <c r="O4" s="363" t="s">
        <v>447</v>
      </c>
      <c r="P4" s="234" t="s">
        <v>80</v>
      </c>
      <c r="Q4" s="118" t="s">
        <v>448</v>
      </c>
      <c r="R4" s="85">
        <v>1</v>
      </c>
      <c r="S4" s="86" t="s">
        <v>451</v>
      </c>
      <c r="T4" s="106" t="s">
        <v>421</v>
      </c>
      <c r="U4" s="119"/>
    </row>
    <row r="5" spans="1:21" s="212" customFormat="1" ht="58.5" customHeight="1" thickBot="1" x14ac:dyDescent="0.3">
      <c r="A5" s="422"/>
      <c r="B5" s="394"/>
      <c r="C5" s="372"/>
      <c r="D5" s="296"/>
      <c r="E5" s="291"/>
      <c r="F5" s="354"/>
      <c r="G5" s="316"/>
      <c r="H5" s="316"/>
      <c r="I5" s="316"/>
      <c r="J5" s="316"/>
      <c r="K5" s="120" t="s">
        <v>444</v>
      </c>
      <c r="L5" s="380"/>
      <c r="M5" s="316"/>
      <c r="N5" s="121" t="s">
        <v>450</v>
      </c>
      <c r="O5" s="281"/>
      <c r="P5" s="291"/>
      <c r="Q5" s="120" t="s">
        <v>464</v>
      </c>
      <c r="R5" s="80">
        <v>0</v>
      </c>
      <c r="S5" s="101" t="s">
        <v>465</v>
      </c>
      <c r="T5" s="82" t="s">
        <v>466</v>
      </c>
      <c r="U5" s="119"/>
    </row>
    <row r="6" spans="1:21" s="212" customFormat="1" ht="48.75" customHeight="1" thickBot="1" x14ac:dyDescent="0.3">
      <c r="A6" s="422"/>
      <c r="B6" s="394"/>
      <c r="C6" s="372"/>
      <c r="D6" s="296"/>
      <c r="E6" s="291"/>
      <c r="F6" s="354"/>
      <c r="G6" s="316"/>
      <c r="H6" s="316"/>
      <c r="I6" s="316"/>
      <c r="J6" s="316"/>
      <c r="K6" s="120" t="s">
        <v>445</v>
      </c>
      <c r="L6" s="380"/>
      <c r="M6" s="316"/>
      <c r="N6" s="157" t="s">
        <v>460</v>
      </c>
      <c r="O6" s="281"/>
      <c r="P6" s="291"/>
      <c r="Q6" s="120" t="s">
        <v>464</v>
      </c>
      <c r="R6" s="91">
        <v>0</v>
      </c>
      <c r="S6" s="101" t="s">
        <v>465</v>
      </c>
      <c r="T6" s="82" t="s">
        <v>466</v>
      </c>
      <c r="U6" s="119"/>
    </row>
    <row r="7" spans="1:21" s="212" customFormat="1" ht="90.75" customHeight="1" x14ac:dyDescent="0.25">
      <c r="A7" s="422"/>
      <c r="B7" s="332"/>
      <c r="C7" s="378"/>
      <c r="D7" s="284"/>
      <c r="E7" s="292"/>
      <c r="F7" s="355"/>
      <c r="G7" s="357"/>
      <c r="H7" s="357"/>
      <c r="I7" s="357"/>
      <c r="J7" s="357"/>
      <c r="K7" s="122" t="s">
        <v>367</v>
      </c>
      <c r="L7" s="381"/>
      <c r="M7" s="357"/>
      <c r="N7" s="121" t="s">
        <v>366</v>
      </c>
      <c r="O7" s="282"/>
      <c r="P7" s="356"/>
      <c r="Q7" s="123" t="s">
        <v>449</v>
      </c>
      <c r="R7" s="194">
        <v>1</v>
      </c>
      <c r="S7" s="81" t="s">
        <v>452</v>
      </c>
      <c r="T7" s="82" t="s">
        <v>419</v>
      </c>
      <c r="U7" s="119"/>
    </row>
    <row r="8" spans="1:21" s="212" customFormat="1" ht="39" customHeight="1" thickBot="1" x14ac:dyDescent="0.3">
      <c r="A8" s="422"/>
      <c r="B8" s="395">
        <v>2</v>
      </c>
      <c r="C8" s="377" t="s">
        <v>453</v>
      </c>
      <c r="D8" s="293" t="s">
        <v>454</v>
      </c>
      <c r="E8" s="340" t="s">
        <v>455</v>
      </c>
      <c r="F8" s="340" t="s">
        <v>456</v>
      </c>
      <c r="G8" s="293" t="s">
        <v>340</v>
      </c>
      <c r="H8" s="293" t="s">
        <v>335</v>
      </c>
      <c r="I8" s="293">
        <v>40</v>
      </c>
      <c r="J8" s="293" t="s">
        <v>333</v>
      </c>
      <c r="K8" s="293" t="s">
        <v>457</v>
      </c>
      <c r="L8" s="293" t="s">
        <v>333</v>
      </c>
      <c r="M8" s="293" t="s">
        <v>44</v>
      </c>
      <c r="N8" s="124" t="s">
        <v>461</v>
      </c>
      <c r="O8" s="293" t="s">
        <v>458</v>
      </c>
      <c r="P8" s="293" t="s">
        <v>368</v>
      </c>
      <c r="Q8" s="351" t="s">
        <v>467</v>
      </c>
      <c r="R8" s="205">
        <v>0</v>
      </c>
      <c r="S8" s="208" t="s">
        <v>422</v>
      </c>
      <c r="T8" s="359" t="s">
        <v>459</v>
      </c>
      <c r="U8" s="119"/>
    </row>
    <row r="9" spans="1:21" s="212" customFormat="1" ht="45.75" customHeight="1" thickBot="1" x14ac:dyDescent="0.3">
      <c r="A9" s="422"/>
      <c r="B9" s="394"/>
      <c r="C9" s="372"/>
      <c r="D9" s="291"/>
      <c r="E9" s="354"/>
      <c r="F9" s="354"/>
      <c r="G9" s="291"/>
      <c r="H9" s="291"/>
      <c r="I9" s="291"/>
      <c r="J9" s="291"/>
      <c r="K9" s="291"/>
      <c r="L9" s="291"/>
      <c r="M9" s="291"/>
      <c r="N9" s="121" t="s">
        <v>462</v>
      </c>
      <c r="O9" s="291"/>
      <c r="P9" s="291"/>
      <c r="Q9" s="352"/>
      <c r="R9" s="207">
        <v>0</v>
      </c>
      <c r="S9" s="203" t="s">
        <v>422</v>
      </c>
      <c r="T9" s="360"/>
      <c r="U9" s="119"/>
    </row>
    <row r="10" spans="1:21" s="212" customFormat="1" ht="43.5" customHeight="1" thickBot="1" x14ac:dyDescent="0.3">
      <c r="A10" s="422"/>
      <c r="B10" s="394"/>
      <c r="C10" s="372"/>
      <c r="D10" s="291"/>
      <c r="E10" s="354"/>
      <c r="F10" s="354"/>
      <c r="G10" s="291"/>
      <c r="H10" s="291"/>
      <c r="I10" s="291"/>
      <c r="J10" s="291"/>
      <c r="K10" s="291"/>
      <c r="L10" s="291"/>
      <c r="M10" s="291"/>
      <c r="N10" s="349" t="s">
        <v>463</v>
      </c>
      <c r="O10" s="291"/>
      <c r="P10" s="291"/>
      <c r="Q10" s="352"/>
      <c r="R10" s="222">
        <v>0</v>
      </c>
      <c r="S10" s="220" t="s">
        <v>422</v>
      </c>
      <c r="T10" s="360"/>
      <c r="U10" s="119"/>
    </row>
    <row r="11" spans="1:21" s="212" customFormat="1" ht="45" customHeight="1" x14ac:dyDescent="0.25">
      <c r="A11" s="422"/>
      <c r="B11" s="332"/>
      <c r="C11" s="378"/>
      <c r="D11" s="292"/>
      <c r="E11" s="355"/>
      <c r="F11" s="355"/>
      <c r="G11" s="292"/>
      <c r="H11" s="292"/>
      <c r="I11" s="292"/>
      <c r="J11" s="292"/>
      <c r="K11" s="292"/>
      <c r="L11" s="292"/>
      <c r="M11" s="292"/>
      <c r="N11" s="350"/>
      <c r="O11" s="292"/>
      <c r="P11" s="292"/>
      <c r="Q11" s="353"/>
      <c r="R11" s="223"/>
      <c r="S11" s="221"/>
      <c r="T11" s="361"/>
      <c r="U11" s="119"/>
    </row>
    <row r="12" spans="1:21" s="212" customFormat="1" ht="150.75" customHeight="1" thickBot="1" x14ac:dyDescent="0.3">
      <c r="A12" s="422"/>
      <c r="B12" s="331">
        <v>3</v>
      </c>
      <c r="C12" s="372" t="s">
        <v>549</v>
      </c>
      <c r="D12" s="296" t="s">
        <v>454</v>
      </c>
      <c r="E12" s="354" t="s">
        <v>550</v>
      </c>
      <c r="F12" s="354" t="s">
        <v>468</v>
      </c>
      <c r="G12" s="316" t="s">
        <v>340</v>
      </c>
      <c r="H12" s="316" t="s">
        <v>335</v>
      </c>
      <c r="I12" s="316">
        <v>40</v>
      </c>
      <c r="J12" s="316" t="s">
        <v>333</v>
      </c>
      <c r="K12" s="126" t="s">
        <v>469</v>
      </c>
      <c r="L12" s="316" t="s">
        <v>333</v>
      </c>
      <c r="M12" s="316" t="s">
        <v>44</v>
      </c>
      <c r="N12" s="219" t="s">
        <v>477</v>
      </c>
      <c r="O12" s="354" t="s">
        <v>473</v>
      </c>
      <c r="P12" s="281" t="s">
        <v>474</v>
      </c>
      <c r="Q12" s="158" t="s">
        <v>475</v>
      </c>
      <c r="R12" s="78">
        <v>1</v>
      </c>
      <c r="S12" s="79" t="s">
        <v>554</v>
      </c>
      <c r="T12" s="88" t="s">
        <v>551</v>
      </c>
      <c r="U12" s="119"/>
    </row>
    <row r="13" spans="1:21" s="212" customFormat="1" ht="55.5" customHeight="1" thickBot="1" x14ac:dyDescent="0.3">
      <c r="A13" s="422"/>
      <c r="B13" s="394"/>
      <c r="C13" s="372"/>
      <c r="D13" s="296"/>
      <c r="E13" s="354"/>
      <c r="F13" s="354"/>
      <c r="G13" s="316"/>
      <c r="H13" s="316"/>
      <c r="I13" s="316"/>
      <c r="J13" s="316"/>
      <c r="K13" s="127" t="s">
        <v>470</v>
      </c>
      <c r="L13" s="316"/>
      <c r="M13" s="316"/>
      <c r="N13" s="224" t="s">
        <v>472</v>
      </c>
      <c r="O13" s="354"/>
      <c r="P13" s="281"/>
      <c r="Q13" s="283" t="s">
        <v>476</v>
      </c>
      <c r="R13" s="222">
        <v>1</v>
      </c>
      <c r="S13" s="279" t="s">
        <v>552</v>
      </c>
      <c r="T13" s="409" t="s">
        <v>555</v>
      </c>
      <c r="U13" s="119"/>
    </row>
    <row r="14" spans="1:21" s="212" customFormat="1" ht="99" customHeight="1" x14ac:dyDescent="0.25">
      <c r="A14" s="422"/>
      <c r="B14" s="332"/>
      <c r="C14" s="378"/>
      <c r="D14" s="284"/>
      <c r="E14" s="355"/>
      <c r="F14" s="355"/>
      <c r="G14" s="357"/>
      <c r="H14" s="357"/>
      <c r="I14" s="357"/>
      <c r="J14" s="357"/>
      <c r="K14" s="123" t="s">
        <v>471</v>
      </c>
      <c r="L14" s="357"/>
      <c r="M14" s="357"/>
      <c r="N14" s="224"/>
      <c r="O14" s="355"/>
      <c r="P14" s="282"/>
      <c r="Q14" s="284"/>
      <c r="R14" s="223"/>
      <c r="S14" s="280"/>
      <c r="T14" s="348"/>
      <c r="U14" s="119"/>
    </row>
    <row r="15" spans="1:21" s="213" customFormat="1" ht="104.25" customHeight="1" thickBot="1" x14ac:dyDescent="0.3">
      <c r="A15" s="422"/>
      <c r="B15" s="395">
        <v>4</v>
      </c>
      <c r="C15" s="377" t="s">
        <v>478</v>
      </c>
      <c r="D15" s="283" t="s">
        <v>454</v>
      </c>
      <c r="E15" s="340" t="s">
        <v>553</v>
      </c>
      <c r="F15" s="340" t="s">
        <v>76</v>
      </c>
      <c r="G15" s="358" t="s">
        <v>331</v>
      </c>
      <c r="H15" s="358" t="s">
        <v>335</v>
      </c>
      <c r="I15" s="358">
        <v>20</v>
      </c>
      <c r="J15" s="358" t="s">
        <v>333</v>
      </c>
      <c r="K15" s="124" t="s">
        <v>480</v>
      </c>
      <c r="L15" s="358" t="s">
        <v>336</v>
      </c>
      <c r="M15" s="358" t="s">
        <v>44</v>
      </c>
      <c r="N15" s="123" t="s">
        <v>479</v>
      </c>
      <c r="O15" s="340" t="s">
        <v>343</v>
      </c>
      <c r="P15" s="128" t="s">
        <v>483</v>
      </c>
      <c r="Q15" s="120" t="s">
        <v>344</v>
      </c>
      <c r="R15" s="91">
        <v>1</v>
      </c>
      <c r="S15" s="110" t="s">
        <v>560</v>
      </c>
      <c r="T15" s="409" t="s">
        <v>689</v>
      </c>
      <c r="U15" s="129"/>
    </row>
    <row r="16" spans="1:21" s="213" customFormat="1" ht="83.45" customHeight="1" thickBot="1" x14ac:dyDescent="0.3">
      <c r="A16" s="422"/>
      <c r="B16" s="394"/>
      <c r="C16" s="372"/>
      <c r="D16" s="296"/>
      <c r="E16" s="354"/>
      <c r="F16" s="354"/>
      <c r="G16" s="316"/>
      <c r="H16" s="316"/>
      <c r="I16" s="316"/>
      <c r="J16" s="316"/>
      <c r="K16" s="120" t="s">
        <v>77</v>
      </c>
      <c r="L16" s="316"/>
      <c r="M16" s="316"/>
      <c r="N16" s="123" t="s">
        <v>481</v>
      </c>
      <c r="O16" s="354"/>
      <c r="P16" s="130" t="s">
        <v>484</v>
      </c>
      <c r="Q16" s="120" t="s">
        <v>78</v>
      </c>
      <c r="R16" s="91">
        <v>1</v>
      </c>
      <c r="S16" s="81" t="s">
        <v>556</v>
      </c>
      <c r="T16" s="347"/>
      <c r="U16" s="129"/>
    </row>
    <row r="17" spans="1:21" s="213" customFormat="1" ht="87.6" customHeight="1" x14ac:dyDescent="0.25">
      <c r="A17" s="422"/>
      <c r="B17" s="332"/>
      <c r="C17" s="378"/>
      <c r="D17" s="284"/>
      <c r="E17" s="355"/>
      <c r="F17" s="355"/>
      <c r="G17" s="357"/>
      <c r="H17" s="357"/>
      <c r="I17" s="357"/>
      <c r="J17" s="357"/>
      <c r="K17" s="120" t="s">
        <v>345</v>
      </c>
      <c r="L17" s="357"/>
      <c r="M17" s="357"/>
      <c r="N17" s="123" t="s">
        <v>482</v>
      </c>
      <c r="O17" s="355"/>
      <c r="P17" s="130" t="s">
        <v>485</v>
      </c>
      <c r="Q17" s="120" t="s">
        <v>79</v>
      </c>
      <c r="R17" s="80">
        <v>1</v>
      </c>
      <c r="S17" s="81" t="s">
        <v>559</v>
      </c>
      <c r="T17" s="348"/>
      <c r="U17" s="129"/>
    </row>
    <row r="18" spans="1:21" s="213" customFormat="1" ht="82.5" customHeight="1" thickBot="1" x14ac:dyDescent="0.3">
      <c r="A18" s="422"/>
      <c r="B18" s="395">
        <v>5</v>
      </c>
      <c r="C18" s="377" t="s">
        <v>486</v>
      </c>
      <c r="D18" s="293" t="s">
        <v>454</v>
      </c>
      <c r="E18" s="340" t="s">
        <v>346</v>
      </c>
      <c r="F18" s="297" t="s">
        <v>487</v>
      </c>
      <c r="G18" s="358" t="s">
        <v>223</v>
      </c>
      <c r="H18" s="358" t="s">
        <v>335</v>
      </c>
      <c r="I18" s="358">
        <v>20</v>
      </c>
      <c r="J18" s="358" t="s">
        <v>336</v>
      </c>
      <c r="K18" s="131" t="s">
        <v>489</v>
      </c>
      <c r="L18" s="358" t="s">
        <v>333</v>
      </c>
      <c r="M18" s="358" t="s">
        <v>44</v>
      </c>
      <c r="N18" s="132" t="s">
        <v>563</v>
      </c>
      <c r="O18" s="293" t="s">
        <v>324</v>
      </c>
      <c r="P18" s="128" t="s">
        <v>80</v>
      </c>
      <c r="Q18" s="299" t="s">
        <v>493</v>
      </c>
      <c r="R18" s="80">
        <v>1</v>
      </c>
      <c r="S18" s="81" t="s">
        <v>564</v>
      </c>
      <c r="T18" s="111" t="s">
        <v>566</v>
      </c>
      <c r="U18" s="129"/>
    </row>
    <row r="19" spans="1:21" s="213" customFormat="1" ht="60" customHeight="1" thickBot="1" x14ac:dyDescent="0.3">
      <c r="A19" s="422"/>
      <c r="B19" s="394"/>
      <c r="C19" s="372"/>
      <c r="D19" s="291"/>
      <c r="E19" s="354"/>
      <c r="F19" s="298"/>
      <c r="G19" s="316"/>
      <c r="H19" s="316"/>
      <c r="I19" s="316"/>
      <c r="J19" s="316"/>
      <c r="K19" s="133" t="s">
        <v>81</v>
      </c>
      <c r="L19" s="316"/>
      <c r="M19" s="316"/>
      <c r="N19" s="132" t="s">
        <v>557</v>
      </c>
      <c r="O19" s="291"/>
      <c r="P19" s="128" t="s">
        <v>492</v>
      </c>
      <c r="Q19" s="300"/>
      <c r="R19" s="80"/>
      <c r="S19" s="195"/>
      <c r="T19" s="196" t="s">
        <v>558</v>
      </c>
      <c r="U19" s="129"/>
    </row>
    <row r="20" spans="1:21" s="213" customFormat="1" ht="99.75" customHeight="1" thickBot="1" x14ac:dyDescent="0.25">
      <c r="A20" s="422"/>
      <c r="B20" s="394"/>
      <c r="C20" s="372"/>
      <c r="D20" s="291"/>
      <c r="E20" s="354"/>
      <c r="F20" s="410" t="s">
        <v>561</v>
      </c>
      <c r="G20" s="316"/>
      <c r="H20" s="316"/>
      <c r="I20" s="316"/>
      <c r="J20" s="316"/>
      <c r="K20" s="159" t="s">
        <v>82</v>
      </c>
      <c r="L20" s="316"/>
      <c r="M20" s="316"/>
      <c r="N20" s="133" t="s">
        <v>490</v>
      </c>
      <c r="O20" s="291"/>
      <c r="P20" s="134">
        <v>45107</v>
      </c>
      <c r="Q20" s="300"/>
      <c r="R20" s="80">
        <v>0</v>
      </c>
      <c r="S20" s="195" t="s">
        <v>434</v>
      </c>
      <c r="T20" s="196" t="s">
        <v>565</v>
      </c>
      <c r="U20" s="129"/>
    </row>
    <row r="21" spans="1:21" s="213" customFormat="1" ht="27" customHeight="1" thickBot="1" x14ac:dyDescent="0.3">
      <c r="A21" s="422"/>
      <c r="B21" s="394"/>
      <c r="C21" s="372"/>
      <c r="D21" s="291"/>
      <c r="E21" s="354"/>
      <c r="F21" s="411"/>
      <c r="G21" s="316"/>
      <c r="H21" s="316"/>
      <c r="I21" s="316"/>
      <c r="J21" s="316"/>
      <c r="K21" s="351" t="s">
        <v>488</v>
      </c>
      <c r="L21" s="316"/>
      <c r="M21" s="316"/>
      <c r="N21" s="396" t="s">
        <v>491</v>
      </c>
      <c r="O21" s="291"/>
      <c r="P21" s="413">
        <v>45138</v>
      </c>
      <c r="Q21" s="300"/>
      <c r="R21" s="222"/>
      <c r="S21" s="415"/>
      <c r="T21" s="417" t="s">
        <v>558</v>
      </c>
      <c r="U21" s="129"/>
    </row>
    <row r="22" spans="1:21" s="213" customFormat="1" ht="53.25" customHeight="1" x14ac:dyDescent="0.25">
      <c r="A22" s="422"/>
      <c r="B22" s="332"/>
      <c r="C22" s="378"/>
      <c r="D22" s="292"/>
      <c r="E22" s="355"/>
      <c r="F22" s="122" t="s">
        <v>562</v>
      </c>
      <c r="G22" s="357"/>
      <c r="H22" s="357"/>
      <c r="I22" s="357"/>
      <c r="J22" s="357"/>
      <c r="K22" s="353"/>
      <c r="L22" s="357"/>
      <c r="M22" s="357"/>
      <c r="N22" s="412"/>
      <c r="O22" s="292"/>
      <c r="P22" s="414"/>
      <c r="Q22" s="301"/>
      <c r="R22" s="223"/>
      <c r="S22" s="416"/>
      <c r="T22" s="418"/>
      <c r="U22" s="129"/>
    </row>
    <row r="23" spans="1:21" s="213" customFormat="1" ht="75" customHeight="1" thickBot="1" x14ac:dyDescent="0.3">
      <c r="A23" s="422"/>
      <c r="B23" s="395">
        <v>6</v>
      </c>
      <c r="C23" s="388" t="s">
        <v>92</v>
      </c>
      <c r="D23" s="283" t="s">
        <v>438</v>
      </c>
      <c r="E23" s="340" t="s">
        <v>93</v>
      </c>
      <c r="F23" s="391" t="s">
        <v>494</v>
      </c>
      <c r="G23" s="358" t="s">
        <v>331</v>
      </c>
      <c r="H23" s="358">
        <v>20</v>
      </c>
      <c r="I23" s="358">
        <v>20</v>
      </c>
      <c r="J23" s="358" t="s">
        <v>336</v>
      </c>
      <c r="K23" s="120" t="s">
        <v>353</v>
      </c>
      <c r="L23" s="358" t="s">
        <v>336</v>
      </c>
      <c r="M23" s="358" t="s">
        <v>44</v>
      </c>
      <c r="N23" s="124" t="s">
        <v>354</v>
      </c>
      <c r="O23" s="133" t="s">
        <v>355</v>
      </c>
      <c r="P23" s="135" t="s">
        <v>80</v>
      </c>
      <c r="Q23" s="123" t="s">
        <v>356</v>
      </c>
      <c r="R23" s="80">
        <v>1</v>
      </c>
      <c r="S23" s="81" t="s">
        <v>568</v>
      </c>
      <c r="T23" s="409" t="s">
        <v>572</v>
      </c>
      <c r="U23" s="129"/>
    </row>
    <row r="24" spans="1:21" s="213" customFormat="1" ht="59.25" customHeight="1" thickBot="1" x14ac:dyDescent="0.3">
      <c r="A24" s="422"/>
      <c r="B24" s="394"/>
      <c r="C24" s="389"/>
      <c r="D24" s="296"/>
      <c r="E24" s="354"/>
      <c r="F24" s="392"/>
      <c r="G24" s="316"/>
      <c r="H24" s="316"/>
      <c r="I24" s="316"/>
      <c r="J24" s="316"/>
      <c r="K24" s="120" t="s">
        <v>357</v>
      </c>
      <c r="L24" s="316"/>
      <c r="M24" s="316"/>
      <c r="N24" s="136" t="s">
        <v>328</v>
      </c>
      <c r="O24" s="133" t="s">
        <v>355</v>
      </c>
      <c r="P24" s="137" t="s">
        <v>80</v>
      </c>
      <c r="Q24" s="123" t="s">
        <v>329</v>
      </c>
      <c r="R24" s="80">
        <v>1</v>
      </c>
      <c r="S24" s="81" t="s">
        <v>569</v>
      </c>
      <c r="T24" s="347"/>
      <c r="U24" s="129"/>
    </row>
    <row r="25" spans="1:21" s="213" customFormat="1" ht="72" customHeight="1" thickBot="1" x14ac:dyDescent="0.3">
      <c r="A25" s="422"/>
      <c r="B25" s="394"/>
      <c r="C25" s="389"/>
      <c r="D25" s="296"/>
      <c r="E25" s="354"/>
      <c r="F25" s="392"/>
      <c r="G25" s="316"/>
      <c r="H25" s="316"/>
      <c r="I25" s="316"/>
      <c r="J25" s="316"/>
      <c r="K25" s="120" t="s">
        <v>358</v>
      </c>
      <c r="L25" s="316"/>
      <c r="M25" s="316"/>
      <c r="N25" s="396" t="s">
        <v>359</v>
      </c>
      <c r="O25" s="307" t="s">
        <v>355</v>
      </c>
      <c r="P25" s="309" t="s">
        <v>96</v>
      </c>
      <c r="Q25" s="138" t="s">
        <v>360</v>
      </c>
      <c r="R25" s="80">
        <v>1</v>
      </c>
      <c r="S25" s="81" t="s">
        <v>570</v>
      </c>
      <c r="T25" s="347"/>
      <c r="U25" s="129"/>
    </row>
    <row r="26" spans="1:21" s="213" customFormat="1" ht="62.25" customHeight="1" thickBot="1" x14ac:dyDescent="0.3">
      <c r="A26" s="423"/>
      <c r="B26" s="394"/>
      <c r="C26" s="390"/>
      <c r="D26" s="419"/>
      <c r="E26" s="341"/>
      <c r="F26" s="393"/>
      <c r="G26" s="317"/>
      <c r="H26" s="317"/>
      <c r="I26" s="317"/>
      <c r="J26" s="317"/>
      <c r="K26" s="139" t="s">
        <v>95</v>
      </c>
      <c r="L26" s="317"/>
      <c r="M26" s="317"/>
      <c r="N26" s="308"/>
      <c r="O26" s="308"/>
      <c r="P26" s="310"/>
      <c r="Q26" s="140" t="s">
        <v>330</v>
      </c>
      <c r="R26" s="197">
        <v>1</v>
      </c>
      <c r="S26" s="84" t="s">
        <v>571</v>
      </c>
      <c r="T26" s="420"/>
      <c r="U26" s="129"/>
    </row>
    <row r="27" spans="1:21" s="213" customFormat="1" ht="210.75" customHeight="1" thickBot="1" x14ac:dyDescent="0.3">
      <c r="A27" s="421" t="s">
        <v>347</v>
      </c>
      <c r="B27" s="394">
        <v>7</v>
      </c>
      <c r="C27" s="371" t="s">
        <v>369</v>
      </c>
      <c r="D27" s="234" t="s">
        <v>454</v>
      </c>
      <c r="E27" s="374" t="s">
        <v>495</v>
      </c>
      <c r="F27" s="382" t="s">
        <v>497</v>
      </c>
      <c r="G27" s="315" t="s">
        <v>331</v>
      </c>
      <c r="H27" s="315" t="s">
        <v>335</v>
      </c>
      <c r="I27" s="315">
        <v>20</v>
      </c>
      <c r="J27" s="315" t="s">
        <v>336</v>
      </c>
      <c r="K27" s="141" t="s">
        <v>496</v>
      </c>
      <c r="L27" s="315" t="s">
        <v>336</v>
      </c>
      <c r="M27" s="315" t="s">
        <v>44</v>
      </c>
      <c r="N27" s="117" t="s">
        <v>326</v>
      </c>
      <c r="O27" s="142" t="s">
        <v>325</v>
      </c>
      <c r="P27" s="143">
        <v>45199</v>
      </c>
      <c r="Q27" s="144" t="s">
        <v>424</v>
      </c>
      <c r="R27" s="85">
        <v>0</v>
      </c>
      <c r="S27" s="198" t="s">
        <v>434</v>
      </c>
      <c r="T27" s="202" t="s">
        <v>684</v>
      </c>
      <c r="U27" s="129"/>
    </row>
    <row r="28" spans="1:21" s="213" customFormat="1" ht="79.5" customHeight="1" thickBot="1" x14ac:dyDescent="0.3">
      <c r="A28" s="422"/>
      <c r="B28" s="394"/>
      <c r="C28" s="372"/>
      <c r="D28" s="235"/>
      <c r="E28" s="375"/>
      <c r="F28" s="383"/>
      <c r="G28" s="316"/>
      <c r="H28" s="316"/>
      <c r="I28" s="316"/>
      <c r="J28" s="316"/>
      <c r="K28" s="146" t="s">
        <v>499</v>
      </c>
      <c r="L28" s="316"/>
      <c r="M28" s="316"/>
      <c r="N28" s="121" t="s">
        <v>83</v>
      </c>
      <c r="O28" s="123" t="s">
        <v>325</v>
      </c>
      <c r="P28" s="147" t="s">
        <v>567</v>
      </c>
      <c r="Q28" s="120" t="s">
        <v>327</v>
      </c>
      <c r="R28" s="80"/>
      <c r="S28" s="199"/>
      <c r="T28" s="88" t="s">
        <v>558</v>
      </c>
      <c r="U28" s="129"/>
    </row>
    <row r="29" spans="1:21" s="213" customFormat="1" ht="40.5" customHeight="1" thickBot="1" x14ac:dyDescent="0.3">
      <c r="A29" s="422"/>
      <c r="B29" s="394"/>
      <c r="C29" s="372"/>
      <c r="D29" s="235"/>
      <c r="E29" s="375"/>
      <c r="F29" s="383"/>
      <c r="G29" s="316"/>
      <c r="H29" s="316"/>
      <c r="I29" s="316"/>
      <c r="J29" s="316"/>
      <c r="K29" s="307" t="s">
        <v>498</v>
      </c>
      <c r="L29" s="316"/>
      <c r="M29" s="316"/>
      <c r="N29" s="342" t="s">
        <v>500</v>
      </c>
      <c r="O29" s="340" t="s">
        <v>501</v>
      </c>
      <c r="P29" s="344">
        <v>45229</v>
      </c>
      <c r="Q29" s="312" t="s">
        <v>502</v>
      </c>
      <c r="R29" s="222"/>
      <c r="S29" s="220"/>
      <c r="T29" s="336" t="s">
        <v>558</v>
      </c>
      <c r="U29" s="129"/>
    </row>
    <row r="30" spans="1:21" s="213" customFormat="1" ht="58.5" customHeight="1" thickBot="1" x14ac:dyDescent="0.3">
      <c r="A30" s="423"/>
      <c r="B30" s="394"/>
      <c r="C30" s="373"/>
      <c r="D30" s="236"/>
      <c r="E30" s="376"/>
      <c r="F30" s="384"/>
      <c r="G30" s="317"/>
      <c r="H30" s="317"/>
      <c r="I30" s="317"/>
      <c r="J30" s="317"/>
      <c r="K30" s="308"/>
      <c r="L30" s="317"/>
      <c r="M30" s="317"/>
      <c r="N30" s="343"/>
      <c r="O30" s="341"/>
      <c r="P30" s="345"/>
      <c r="Q30" s="313"/>
      <c r="R30" s="294"/>
      <c r="S30" s="295"/>
      <c r="T30" s="337"/>
      <c r="U30" s="129"/>
    </row>
    <row r="31" spans="1:21" s="213" customFormat="1" ht="108.75" customHeight="1" thickBot="1" x14ac:dyDescent="0.3">
      <c r="A31" s="422" t="s">
        <v>84</v>
      </c>
      <c r="B31" s="399">
        <v>8</v>
      </c>
      <c r="C31" s="397" t="s">
        <v>348</v>
      </c>
      <c r="D31" s="426" t="s">
        <v>454</v>
      </c>
      <c r="E31" s="382" t="s">
        <v>503</v>
      </c>
      <c r="F31" s="424" t="s">
        <v>85</v>
      </c>
      <c r="G31" s="315" t="s">
        <v>223</v>
      </c>
      <c r="H31" s="315">
        <v>5</v>
      </c>
      <c r="I31" s="315">
        <v>5</v>
      </c>
      <c r="J31" s="315" t="s">
        <v>337</v>
      </c>
      <c r="K31" s="148" t="s">
        <v>504</v>
      </c>
      <c r="L31" s="315" t="s">
        <v>337</v>
      </c>
      <c r="M31" s="315" t="s">
        <v>44</v>
      </c>
      <c r="N31" s="117" t="s">
        <v>505</v>
      </c>
      <c r="O31" s="234" t="s">
        <v>86</v>
      </c>
      <c r="P31" s="149" t="s">
        <v>87</v>
      </c>
      <c r="Q31" s="118" t="s">
        <v>349</v>
      </c>
      <c r="R31" s="85">
        <v>1</v>
      </c>
      <c r="S31" s="86" t="s">
        <v>573</v>
      </c>
      <c r="T31" s="346" t="s">
        <v>574</v>
      </c>
      <c r="U31" s="129"/>
    </row>
    <row r="32" spans="1:21" s="213" customFormat="1" ht="90" customHeight="1" thickBot="1" x14ac:dyDescent="0.3">
      <c r="A32" s="422"/>
      <c r="B32" s="399"/>
      <c r="C32" s="389"/>
      <c r="D32" s="427"/>
      <c r="E32" s="354"/>
      <c r="F32" s="392"/>
      <c r="G32" s="316"/>
      <c r="H32" s="316"/>
      <c r="I32" s="316"/>
      <c r="J32" s="316"/>
      <c r="K32" s="396" t="s">
        <v>350</v>
      </c>
      <c r="L32" s="316"/>
      <c r="M32" s="316"/>
      <c r="N32" s="305" t="s">
        <v>506</v>
      </c>
      <c r="O32" s="291"/>
      <c r="P32" s="309" t="s">
        <v>425</v>
      </c>
      <c r="Q32" s="293" t="s">
        <v>351</v>
      </c>
      <c r="R32" s="222">
        <v>1</v>
      </c>
      <c r="S32" s="220" t="s">
        <v>690</v>
      </c>
      <c r="T32" s="347"/>
      <c r="U32" s="129"/>
    </row>
    <row r="33" spans="1:21" s="213" customFormat="1" ht="20.25" customHeight="1" x14ac:dyDescent="0.25">
      <c r="A33" s="422"/>
      <c r="B33" s="400"/>
      <c r="C33" s="398"/>
      <c r="D33" s="428"/>
      <c r="E33" s="355"/>
      <c r="F33" s="425"/>
      <c r="G33" s="357"/>
      <c r="H33" s="357"/>
      <c r="I33" s="357"/>
      <c r="J33" s="357"/>
      <c r="K33" s="412"/>
      <c r="L33" s="357"/>
      <c r="M33" s="357"/>
      <c r="N33" s="338"/>
      <c r="O33" s="292"/>
      <c r="P33" s="339"/>
      <c r="Q33" s="292"/>
      <c r="R33" s="223"/>
      <c r="S33" s="221"/>
      <c r="T33" s="348"/>
      <c r="U33" s="129"/>
    </row>
    <row r="34" spans="1:21" s="213" customFormat="1" ht="75" customHeight="1" thickBot="1" x14ac:dyDescent="0.3">
      <c r="A34" s="422"/>
      <c r="B34" s="331">
        <v>9</v>
      </c>
      <c r="C34" s="372" t="s">
        <v>88</v>
      </c>
      <c r="D34" s="291" t="s">
        <v>454</v>
      </c>
      <c r="E34" s="354" t="s">
        <v>510</v>
      </c>
      <c r="F34" s="354" t="s">
        <v>89</v>
      </c>
      <c r="G34" s="291" t="s">
        <v>334</v>
      </c>
      <c r="H34" s="291">
        <v>10</v>
      </c>
      <c r="I34" s="291">
        <v>20</v>
      </c>
      <c r="J34" s="291" t="s">
        <v>336</v>
      </c>
      <c r="K34" s="291" t="s">
        <v>511</v>
      </c>
      <c r="L34" s="403" t="s">
        <v>337</v>
      </c>
      <c r="M34" s="291" t="s">
        <v>44</v>
      </c>
      <c r="N34" s="150" t="s">
        <v>392</v>
      </c>
      <c r="O34" s="383" t="s">
        <v>394</v>
      </c>
      <c r="P34" s="405">
        <v>45170</v>
      </c>
      <c r="Q34" s="125" t="s">
        <v>512</v>
      </c>
      <c r="R34" s="78"/>
      <c r="S34" s="200"/>
      <c r="T34" s="88" t="s">
        <v>558</v>
      </c>
      <c r="U34" s="129"/>
    </row>
    <row r="35" spans="1:21" s="213" customFormat="1" ht="98.25" customHeight="1" x14ac:dyDescent="0.25">
      <c r="A35" s="422"/>
      <c r="B35" s="332"/>
      <c r="C35" s="378"/>
      <c r="D35" s="292"/>
      <c r="E35" s="355"/>
      <c r="F35" s="355"/>
      <c r="G35" s="292"/>
      <c r="H35" s="292"/>
      <c r="I35" s="292"/>
      <c r="J35" s="292"/>
      <c r="K35" s="292"/>
      <c r="L35" s="404"/>
      <c r="M35" s="292"/>
      <c r="N35" s="121" t="s">
        <v>393</v>
      </c>
      <c r="O35" s="402"/>
      <c r="P35" s="292"/>
      <c r="Q35" s="120" t="s">
        <v>395</v>
      </c>
      <c r="R35" s="78"/>
      <c r="S35" s="199"/>
      <c r="T35" s="88" t="s">
        <v>575</v>
      </c>
      <c r="U35" s="129"/>
    </row>
    <row r="36" spans="1:21" s="213" customFormat="1" ht="15.75" thickBot="1" x14ac:dyDescent="0.3">
      <c r="A36" s="422"/>
      <c r="B36" s="331">
        <v>10</v>
      </c>
      <c r="C36" s="372" t="s">
        <v>90</v>
      </c>
      <c r="D36" s="293" t="s">
        <v>454</v>
      </c>
      <c r="E36" s="354" t="s">
        <v>513</v>
      </c>
      <c r="F36" s="354" t="s">
        <v>91</v>
      </c>
      <c r="G36" s="291" t="s">
        <v>334</v>
      </c>
      <c r="H36" s="291">
        <v>5</v>
      </c>
      <c r="I36" s="291">
        <v>10</v>
      </c>
      <c r="J36" s="291" t="s">
        <v>337</v>
      </c>
      <c r="K36" s="354" t="s">
        <v>514</v>
      </c>
      <c r="L36" s="291" t="s">
        <v>337</v>
      </c>
      <c r="M36" s="291" t="s">
        <v>44</v>
      </c>
      <c r="N36" s="305" t="s">
        <v>352</v>
      </c>
      <c r="O36" s="354" t="s">
        <v>396</v>
      </c>
      <c r="P36" s="401" t="s">
        <v>515</v>
      </c>
      <c r="Q36" s="293" t="s">
        <v>426</v>
      </c>
      <c r="R36" s="222"/>
      <c r="S36" s="220"/>
      <c r="T36" s="417" t="s">
        <v>558</v>
      </c>
      <c r="U36" s="129"/>
    </row>
    <row r="37" spans="1:21" s="213" customFormat="1" ht="106.5" customHeight="1" thickBot="1" x14ac:dyDescent="0.3">
      <c r="A37" s="422"/>
      <c r="B37" s="333"/>
      <c r="C37" s="372"/>
      <c r="D37" s="291"/>
      <c r="E37" s="354"/>
      <c r="F37" s="354"/>
      <c r="G37" s="291"/>
      <c r="H37" s="291"/>
      <c r="I37" s="291"/>
      <c r="J37" s="291"/>
      <c r="K37" s="354"/>
      <c r="L37" s="291"/>
      <c r="M37" s="291"/>
      <c r="N37" s="306"/>
      <c r="O37" s="354"/>
      <c r="P37" s="401"/>
      <c r="Q37" s="291"/>
      <c r="R37" s="432"/>
      <c r="S37" s="433"/>
      <c r="T37" s="434"/>
      <c r="U37" s="129"/>
    </row>
    <row r="38" spans="1:21" s="213" customFormat="1" ht="162.75" customHeight="1" x14ac:dyDescent="0.25">
      <c r="A38" s="287" t="s">
        <v>265</v>
      </c>
      <c r="B38" s="160">
        <v>11</v>
      </c>
      <c r="C38" s="118" t="s">
        <v>516</v>
      </c>
      <c r="D38" s="145" t="s">
        <v>454</v>
      </c>
      <c r="E38" s="118" t="s">
        <v>97</v>
      </c>
      <c r="F38" s="118" t="s">
        <v>576</v>
      </c>
      <c r="G38" s="145" t="s">
        <v>331</v>
      </c>
      <c r="H38" s="145">
        <v>20</v>
      </c>
      <c r="I38" s="145">
        <v>20</v>
      </c>
      <c r="J38" s="145" t="s">
        <v>336</v>
      </c>
      <c r="K38" s="118" t="s">
        <v>517</v>
      </c>
      <c r="L38" s="145" t="s">
        <v>336</v>
      </c>
      <c r="M38" s="145" t="s">
        <v>44</v>
      </c>
      <c r="N38" s="117" t="s">
        <v>518</v>
      </c>
      <c r="O38" s="118" t="s">
        <v>252</v>
      </c>
      <c r="P38" s="145" t="s">
        <v>80</v>
      </c>
      <c r="Q38" s="118" t="s">
        <v>98</v>
      </c>
      <c r="R38" s="85">
        <v>1</v>
      </c>
      <c r="S38" s="86" t="s">
        <v>691</v>
      </c>
      <c r="T38" s="87" t="s">
        <v>577</v>
      </c>
      <c r="U38" s="129"/>
    </row>
    <row r="39" spans="1:21" s="213" customFormat="1" ht="257.25" customHeight="1" x14ac:dyDescent="0.25">
      <c r="A39" s="288"/>
      <c r="B39" s="161">
        <v>12</v>
      </c>
      <c r="C39" s="120" t="s">
        <v>508</v>
      </c>
      <c r="D39" s="128" t="s">
        <v>438</v>
      </c>
      <c r="E39" s="120" t="s">
        <v>519</v>
      </c>
      <c r="F39" s="120" t="s">
        <v>266</v>
      </c>
      <c r="G39" s="151" t="s">
        <v>331</v>
      </c>
      <c r="H39" s="151">
        <v>10</v>
      </c>
      <c r="I39" s="151">
        <v>10</v>
      </c>
      <c r="J39" s="151" t="s">
        <v>337</v>
      </c>
      <c r="K39" s="120" t="s">
        <v>101</v>
      </c>
      <c r="L39" s="151" t="s">
        <v>337</v>
      </c>
      <c r="M39" s="151" t="s">
        <v>44</v>
      </c>
      <c r="N39" s="121" t="s">
        <v>361</v>
      </c>
      <c r="O39" s="120" t="s">
        <v>267</v>
      </c>
      <c r="P39" s="128" t="s">
        <v>100</v>
      </c>
      <c r="Q39" s="120" t="s">
        <v>102</v>
      </c>
      <c r="R39" s="80">
        <v>0.2</v>
      </c>
      <c r="S39" s="81" t="s">
        <v>578</v>
      </c>
      <c r="T39" s="111" t="s">
        <v>579</v>
      </c>
      <c r="U39" s="129"/>
    </row>
    <row r="40" spans="1:21" s="213" customFormat="1" ht="136.5" customHeight="1" thickBot="1" x14ac:dyDescent="0.3">
      <c r="A40" s="289"/>
      <c r="B40" s="162">
        <v>13</v>
      </c>
      <c r="C40" s="139" t="s">
        <v>520</v>
      </c>
      <c r="D40" s="155" t="s">
        <v>454</v>
      </c>
      <c r="E40" s="139" t="s">
        <v>525</v>
      </c>
      <c r="F40" s="139" t="s">
        <v>99</v>
      </c>
      <c r="G40" s="153" t="s">
        <v>331</v>
      </c>
      <c r="H40" s="153" t="s">
        <v>335</v>
      </c>
      <c r="I40" s="154">
        <v>20</v>
      </c>
      <c r="J40" s="154" t="s">
        <v>333</v>
      </c>
      <c r="K40" s="163" t="s">
        <v>521</v>
      </c>
      <c r="L40" s="154" t="s">
        <v>333</v>
      </c>
      <c r="M40" s="154" t="s">
        <v>44</v>
      </c>
      <c r="N40" s="164" t="s">
        <v>522</v>
      </c>
      <c r="O40" s="163" t="s">
        <v>268</v>
      </c>
      <c r="P40" s="155" t="s">
        <v>523</v>
      </c>
      <c r="Q40" s="163" t="s">
        <v>524</v>
      </c>
      <c r="R40" s="89">
        <v>1</v>
      </c>
      <c r="S40" s="83" t="s">
        <v>581</v>
      </c>
      <c r="T40" s="201" t="s">
        <v>580</v>
      </c>
      <c r="U40" s="129"/>
    </row>
    <row r="41" spans="1:21" s="214" customFormat="1" ht="111" customHeight="1" x14ac:dyDescent="0.25">
      <c r="A41" s="225" t="s">
        <v>585</v>
      </c>
      <c r="B41" s="165">
        <v>14</v>
      </c>
      <c r="C41" s="56" t="s">
        <v>390</v>
      </c>
      <c r="D41" s="58" t="s">
        <v>454</v>
      </c>
      <c r="E41" s="166" t="s">
        <v>586</v>
      </c>
      <c r="F41" s="58" t="s">
        <v>527</v>
      </c>
      <c r="G41" s="66" t="s">
        <v>331</v>
      </c>
      <c r="H41" s="66" t="s">
        <v>335</v>
      </c>
      <c r="I41" s="66">
        <v>60</v>
      </c>
      <c r="J41" s="66" t="s">
        <v>339</v>
      </c>
      <c r="K41" s="112" t="s">
        <v>587</v>
      </c>
      <c r="L41" s="66" t="s">
        <v>333</v>
      </c>
      <c r="M41" s="66" t="s">
        <v>44</v>
      </c>
      <c r="N41" s="167" t="s">
        <v>692</v>
      </c>
      <c r="O41" s="58" t="s">
        <v>588</v>
      </c>
      <c r="P41" s="61" t="s">
        <v>80</v>
      </c>
      <c r="Q41" s="166" t="s">
        <v>398</v>
      </c>
      <c r="R41" s="85">
        <v>0</v>
      </c>
      <c r="S41" s="108" t="s">
        <v>433</v>
      </c>
      <c r="T41" s="87" t="s">
        <v>589</v>
      </c>
      <c r="U41" s="74"/>
    </row>
    <row r="42" spans="1:21" ht="60.75" customHeight="1" x14ac:dyDescent="0.25">
      <c r="A42" s="265"/>
      <c r="B42" s="168">
        <v>15</v>
      </c>
      <c r="C42" s="51" t="s">
        <v>509</v>
      </c>
      <c r="D42" s="59" t="s">
        <v>454</v>
      </c>
      <c r="E42" s="169" t="s">
        <v>526</v>
      </c>
      <c r="F42" s="59" t="s">
        <v>527</v>
      </c>
      <c r="G42" s="170" t="s">
        <v>331</v>
      </c>
      <c r="H42" s="170" t="s">
        <v>335</v>
      </c>
      <c r="I42" s="170">
        <v>60</v>
      </c>
      <c r="J42" s="170" t="s">
        <v>339</v>
      </c>
      <c r="K42" s="169" t="s">
        <v>590</v>
      </c>
      <c r="L42" s="170" t="s">
        <v>333</v>
      </c>
      <c r="M42" s="170" t="s">
        <v>44</v>
      </c>
      <c r="N42" s="171" t="s">
        <v>528</v>
      </c>
      <c r="O42" s="59" t="s">
        <v>588</v>
      </c>
      <c r="P42" s="59" t="s">
        <v>591</v>
      </c>
      <c r="Q42" s="169" t="s">
        <v>592</v>
      </c>
      <c r="R42" s="80"/>
      <c r="S42" s="110"/>
      <c r="T42" s="111" t="s">
        <v>593</v>
      </c>
    </row>
    <row r="43" spans="1:21" ht="51.75" customHeight="1" x14ac:dyDescent="0.25">
      <c r="A43" s="265"/>
      <c r="B43" s="248">
        <v>16</v>
      </c>
      <c r="C43" s="269" t="s">
        <v>391</v>
      </c>
      <c r="D43" s="246" t="s">
        <v>454</v>
      </c>
      <c r="E43" s="267" t="s">
        <v>594</v>
      </c>
      <c r="F43" s="252" t="s">
        <v>595</v>
      </c>
      <c r="G43" s="246" t="s">
        <v>340</v>
      </c>
      <c r="H43" s="246" t="s">
        <v>335</v>
      </c>
      <c r="I43" s="246">
        <v>80</v>
      </c>
      <c r="J43" s="246" t="s">
        <v>339</v>
      </c>
      <c r="K43" s="51" t="s">
        <v>596</v>
      </c>
      <c r="L43" s="246" t="s">
        <v>333</v>
      </c>
      <c r="M43" s="246" t="s">
        <v>44</v>
      </c>
      <c r="N43" s="257" t="s">
        <v>410</v>
      </c>
      <c r="O43" s="249" t="s">
        <v>597</v>
      </c>
      <c r="P43" s="303" t="s">
        <v>397</v>
      </c>
      <c r="Q43" s="252" t="s">
        <v>427</v>
      </c>
      <c r="R43" s="285">
        <v>1</v>
      </c>
      <c r="S43" s="273" t="s">
        <v>598</v>
      </c>
      <c r="T43" s="247" t="s">
        <v>599</v>
      </c>
    </row>
    <row r="44" spans="1:21" ht="63.75" customHeight="1" thickBot="1" x14ac:dyDescent="0.3">
      <c r="A44" s="277"/>
      <c r="B44" s="275"/>
      <c r="C44" s="290"/>
      <c r="D44" s="264"/>
      <c r="E44" s="278"/>
      <c r="F44" s="276"/>
      <c r="G44" s="264"/>
      <c r="H44" s="264"/>
      <c r="I44" s="264"/>
      <c r="J44" s="264"/>
      <c r="K44" s="53" t="s">
        <v>600</v>
      </c>
      <c r="L44" s="264"/>
      <c r="M44" s="264"/>
      <c r="N44" s="314"/>
      <c r="O44" s="311"/>
      <c r="P44" s="304"/>
      <c r="Q44" s="276"/>
      <c r="R44" s="286"/>
      <c r="S44" s="321"/>
      <c r="T44" s="436"/>
    </row>
    <row r="45" spans="1:21" ht="161.25" customHeight="1" x14ac:dyDescent="0.25">
      <c r="A45" s="225" t="s">
        <v>269</v>
      </c>
      <c r="B45" s="274">
        <v>17</v>
      </c>
      <c r="C45" s="261" t="s">
        <v>270</v>
      </c>
      <c r="D45" s="262" t="s">
        <v>454</v>
      </c>
      <c r="E45" s="261" t="s">
        <v>271</v>
      </c>
      <c r="F45" s="261" t="s">
        <v>104</v>
      </c>
      <c r="G45" s="262" t="s">
        <v>223</v>
      </c>
      <c r="H45" s="262" t="s">
        <v>332</v>
      </c>
      <c r="I45" s="262">
        <v>10</v>
      </c>
      <c r="J45" s="262" t="s">
        <v>337</v>
      </c>
      <c r="K45" s="56" t="s">
        <v>273</v>
      </c>
      <c r="L45" s="429" t="s">
        <v>337</v>
      </c>
      <c r="M45" s="429" t="s">
        <v>44</v>
      </c>
      <c r="N45" s="57" t="s">
        <v>274</v>
      </c>
      <c r="O45" s="67" t="s">
        <v>272</v>
      </c>
      <c r="P45" s="58" t="s">
        <v>261</v>
      </c>
      <c r="Q45" s="56" t="s">
        <v>275</v>
      </c>
      <c r="R45" s="107">
        <v>0</v>
      </c>
      <c r="S45" s="108" t="s">
        <v>685</v>
      </c>
      <c r="T45" s="87" t="s">
        <v>686</v>
      </c>
    </row>
    <row r="46" spans="1:21" ht="71.45" customHeight="1" x14ac:dyDescent="0.25">
      <c r="A46" s="265"/>
      <c r="B46" s="248"/>
      <c r="C46" s="252"/>
      <c r="D46" s="246"/>
      <c r="E46" s="252"/>
      <c r="F46" s="252"/>
      <c r="G46" s="246"/>
      <c r="H46" s="246"/>
      <c r="I46" s="246"/>
      <c r="J46" s="250"/>
      <c r="K46" s="51" t="s">
        <v>276</v>
      </c>
      <c r="L46" s="430"/>
      <c r="M46" s="431"/>
      <c r="N46" s="52" t="s">
        <v>277</v>
      </c>
      <c r="O46" s="51" t="s">
        <v>278</v>
      </c>
      <c r="P46" s="59" t="s">
        <v>96</v>
      </c>
      <c r="Q46" s="51" t="s">
        <v>105</v>
      </c>
      <c r="R46" s="97">
        <v>0</v>
      </c>
      <c r="S46" s="110" t="s">
        <v>434</v>
      </c>
      <c r="T46" s="111" t="s">
        <v>601</v>
      </c>
    </row>
    <row r="47" spans="1:21" ht="36.75" customHeight="1" x14ac:dyDescent="0.25">
      <c r="A47" s="265"/>
      <c r="B47" s="248">
        <v>18</v>
      </c>
      <c r="C47" s="252" t="s">
        <v>106</v>
      </c>
      <c r="D47" s="246" t="s">
        <v>454</v>
      </c>
      <c r="E47" s="252" t="s">
        <v>107</v>
      </c>
      <c r="F47" s="252" t="s">
        <v>104</v>
      </c>
      <c r="G47" s="246" t="s">
        <v>223</v>
      </c>
      <c r="H47" s="246" t="s">
        <v>335</v>
      </c>
      <c r="I47" s="246">
        <v>20</v>
      </c>
      <c r="J47" s="246" t="s">
        <v>336</v>
      </c>
      <c r="K47" s="51" t="s">
        <v>108</v>
      </c>
      <c r="L47" s="246" t="s">
        <v>336</v>
      </c>
      <c r="M47" s="246" t="s">
        <v>44</v>
      </c>
      <c r="N47" s="52" t="s">
        <v>279</v>
      </c>
      <c r="O47" s="51" t="s">
        <v>272</v>
      </c>
      <c r="P47" s="62" t="s">
        <v>96</v>
      </c>
      <c r="Q47" s="51" t="s">
        <v>109</v>
      </c>
      <c r="R47" s="97">
        <v>0</v>
      </c>
      <c r="S47" s="110" t="s">
        <v>434</v>
      </c>
      <c r="T47" s="111" t="s">
        <v>601</v>
      </c>
    </row>
    <row r="48" spans="1:21" ht="45" customHeight="1" x14ac:dyDescent="0.25">
      <c r="A48" s="265"/>
      <c r="B48" s="248"/>
      <c r="C48" s="252"/>
      <c r="D48" s="246"/>
      <c r="E48" s="252"/>
      <c r="F48" s="252"/>
      <c r="G48" s="246"/>
      <c r="H48" s="246"/>
      <c r="I48" s="246"/>
      <c r="J48" s="246"/>
      <c r="K48" s="51" t="s">
        <v>280</v>
      </c>
      <c r="L48" s="246"/>
      <c r="M48" s="246"/>
      <c r="N48" s="52" t="s">
        <v>280</v>
      </c>
      <c r="O48" s="51" t="s">
        <v>272</v>
      </c>
      <c r="P48" s="59" t="s">
        <v>96</v>
      </c>
      <c r="Q48" s="51" t="s">
        <v>602</v>
      </c>
      <c r="R48" s="97">
        <v>0</v>
      </c>
      <c r="S48" s="110" t="s">
        <v>434</v>
      </c>
      <c r="T48" s="111" t="s">
        <v>601</v>
      </c>
    </row>
    <row r="49" spans="1:21" ht="78.75" customHeight="1" thickBot="1" x14ac:dyDescent="0.3">
      <c r="A49" s="277"/>
      <c r="B49" s="275"/>
      <c r="C49" s="276"/>
      <c r="D49" s="264"/>
      <c r="E49" s="276"/>
      <c r="F49" s="276"/>
      <c r="G49" s="264"/>
      <c r="H49" s="264"/>
      <c r="I49" s="264"/>
      <c r="J49" s="264"/>
      <c r="K49" s="53" t="s">
        <v>281</v>
      </c>
      <c r="L49" s="264"/>
      <c r="M49" s="264"/>
      <c r="N49" s="54" t="s">
        <v>432</v>
      </c>
      <c r="O49" s="53" t="s">
        <v>603</v>
      </c>
      <c r="P49" s="55" t="s">
        <v>96</v>
      </c>
      <c r="Q49" s="53" t="s">
        <v>428</v>
      </c>
      <c r="R49" s="96">
        <v>0</v>
      </c>
      <c r="S49" s="109" t="s">
        <v>433</v>
      </c>
      <c r="T49" s="90" t="s">
        <v>604</v>
      </c>
    </row>
    <row r="50" spans="1:21" ht="78.75" customHeight="1" x14ac:dyDescent="0.25">
      <c r="A50" s="225" t="s">
        <v>605</v>
      </c>
      <c r="B50" s="274">
        <v>19</v>
      </c>
      <c r="C50" s="261" t="s">
        <v>606</v>
      </c>
      <c r="D50" s="263" t="s">
        <v>454</v>
      </c>
      <c r="E50" s="261" t="s">
        <v>607</v>
      </c>
      <c r="F50" s="261" t="s">
        <v>608</v>
      </c>
      <c r="G50" s="262" t="s">
        <v>223</v>
      </c>
      <c r="H50" s="262" t="s">
        <v>335</v>
      </c>
      <c r="I50" s="262">
        <v>20</v>
      </c>
      <c r="J50" s="262" t="s">
        <v>336</v>
      </c>
      <c r="K50" s="112" t="s">
        <v>282</v>
      </c>
      <c r="L50" s="262" t="s">
        <v>336</v>
      </c>
      <c r="M50" s="262" t="s">
        <v>44</v>
      </c>
      <c r="N50" s="173" t="s">
        <v>283</v>
      </c>
      <c r="O50" s="114" t="s">
        <v>399</v>
      </c>
      <c r="P50" s="68" t="s">
        <v>96</v>
      </c>
      <c r="Q50" s="114" t="s">
        <v>400</v>
      </c>
      <c r="R50" s="107">
        <v>0.25</v>
      </c>
      <c r="S50" s="108" t="s">
        <v>609</v>
      </c>
      <c r="T50" s="87" t="s">
        <v>610</v>
      </c>
    </row>
    <row r="51" spans="1:21" ht="78.75" customHeight="1" x14ac:dyDescent="0.25">
      <c r="A51" s="226"/>
      <c r="B51" s="250"/>
      <c r="C51" s="259"/>
      <c r="D51" s="250"/>
      <c r="E51" s="259"/>
      <c r="F51" s="259"/>
      <c r="G51" s="250"/>
      <c r="H51" s="250"/>
      <c r="I51" s="250"/>
      <c r="J51" s="250"/>
      <c r="K51" s="105" t="s">
        <v>284</v>
      </c>
      <c r="L51" s="250"/>
      <c r="M51" s="250"/>
      <c r="N51" s="174" t="s">
        <v>285</v>
      </c>
      <c r="O51" s="175" t="s">
        <v>611</v>
      </c>
      <c r="P51" s="69" t="s">
        <v>401</v>
      </c>
      <c r="Q51" s="175" t="s">
        <v>612</v>
      </c>
      <c r="R51" s="97">
        <v>1</v>
      </c>
      <c r="S51" s="110" t="s">
        <v>613</v>
      </c>
      <c r="T51" s="111" t="s">
        <v>614</v>
      </c>
    </row>
    <row r="52" spans="1:21" ht="78.75" customHeight="1" x14ac:dyDescent="0.25">
      <c r="A52" s="226"/>
      <c r="B52" s="250"/>
      <c r="C52" s="259"/>
      <c r="D52" s="250"/>
      <c r="E52" s="259"/>
      <c r="F52" s="259"/>
      <c r="G52" s="250"/>
      <c r="H52" s="250"/>
      <c r="I52" s="250"/>
      <c r="J52" s="250"/>
      <c r="K52" s="105" t="s">
        <v>286</v>
      </c>
      <c r="L52" s="250"/>
      <c r="M52" s="250"/>
      <c r="N52" s="174" t="s">
        <v>287</v>
      </c>
      <c r="O52" s="175" t="s">
        <v>402</v>
      </c>
      <c r="P52" s="69" t="s">
        <v>401</v>
      </c>
      <c r="Q52" s="70" t="s">
        <v>403</v>
      </c>
      <c r="R52" s="97"/>
      <c r="S52" s="110"/>
      <c r="T52" s="111" t="s">
        <v>593</v>
      </c>
    </row>
    <row r="53" spans="1:21" ht="78.75" customHeight="1" x14ac:dyDescent="0.25">
      <c r="A53" s="226"/>
      <c r="B53" s="250"/>
      <c r="C53" s="259"/>
      <c r="D53" s="250"/>
      <c r="E53" s="259"/>
      <c r="F53" s="259"/>
      <c r="G53" s="250"/>
      <c r="H53" s="250"/>
      <c r="I53" s="250"/>
      <c r="J53" s="250"/>
      <c r="K53" s="105" t="s">
        <v>288</v>
      </c>
      <c r="L53" s="250"/>
      <c r="M53" s="250"/>
      <c r="N53" s="174" t="s">
        <v>110</v>
      </c>
      <c r="O53" s="175" t="s">
        <v>404</v>
      </c>
      <c r="P53" s="69" t="s">
        <v>405</v>
      </c>
      <c r="Q53" s="175" t="s">
        <v>406</v>
      </c>
      <c r="R53" s="97">
        <v>1</v>
      </c>
      <c r="S53" s="110" t="s">
        <v>615</v>
      </c>
      <c r="T53" s="111" t="s">
        <v>616</v>
      </c>
    </row>
    <row r="54" spans="1:21" ht="108.75" customHeight="1" thickBot="1" x14ac:dyDescent="0.3">
      <c r="A54" s="227"/>
      <c r="B54" s="322"/>
      <c r="C54" s="335"/>
      <c r="D54" s="322"/>
      <c r="E54" s="335"/>
      <c r="F54" s="335"/>
      <c r="G54" s="322"/>
      <c r="H54" s="322"/>
      <c r="I54" s="322"/>
      <c r="J54" s="322"/>
      <c r="K54" s="104" t="s">
        <v>111</v>
      </c>
      <c r="L54" s="322"/>
      <c r="M54" s="322"/>
      <c r="N54" s="176" t="s">
        <v>289</v>
      </c>
      <c r="O54" s="177" t="s">
        <v>407</v>
      </c>
      <c r="P54" s="178" t="s">
        <v>96</v>
      </c>
      <c r="Q54" s="177" t="s">
        <v>408</v>
      </c>
      <c r="R54" s="179">
        <v>0.3</v>
      </c>
      <c r="S54" s="109" t="s">
        <v>617</v>
      </c>
      <c r="T54" s="90" t="s">
        <v>618</v>
      </c>
    </row>
    <row r="55" spans="1:21" ht="147" customHeight="1" x14ac:dyDescent="0.25">
      <c r="A55" s="225" t="s">
        <v>290</v>
      </c>
      <c r="B55" s="274">
        <v>20</v>
      </c>
      <c r="C55" s="261" t="s">
        <v>291</v>
      </c>
      <c r="D55" s="262" t="s">
        <v>454</v>
      </c>
      <c r="E55" s="261" t="s">
        <v>112</v>
      </c>
      <c r="F55" s="261" t="s">
        <v>104</v>
      </c>
      <c r="G55" s="262" t="s">
        <v>340</v>
      </c>
      <c r="H55" s="262" t="s">
        <v>335</v>
      </c>
      <c r="I55" s="262">
        <v>80</v>
      </c>
      <c r="J55" s="262" t="s">
        <v>339</v>
      </c>
      <c r="K55" s="56" t="s">
        <v>292</v>
      </c>
      <c r="L55" s="262" t="s">
        <v>339</v>
      </c>
      <c r="M55" s="262" t="s">
        <v>44</v>
      </c>
      <c r="N55" s="173" t="s">
        <v>113</v>
      </c>
      <c r="O55" s="56" t="s">
        <v>293</v>
      </c>
      <c r="P55" s="58" t="s">
        <v>262</v>
      </c>
      <c r="Q55" s="56" t="s">
        <v>114</v>
      </c>
      <c r="R55" s="107">
        <v>1</v>
      </c>
      <c r="S55" s="108" t="s">
        <v>619</v>
      </c>
      <c r="T55" s="87" t="s">
        <v>620</v>
      </c>
    </row>
    <row r="56" spans="1:21" ht="78.75" customHeight="1" x14ac:dyDescent="0.25">
      <c r="A56" s="265"/>
      <c r="B56" s="248"/>
      <c r="C56" s="252"/>
      <c r="D56" s="246"/>
      <c r="E56" s="252"/>
      <c r="F56" s="252"/>
      <c r="G56" s="246"/>
      <c r="H56" s="246"/>
      <c r="I56" s="246"/>
      <c r="J56" s="246"/>
      <c r="K56" s="51" t="s">
        <v>115</v>
      </c>
      <c r="L56" s="246"/>
      <c r="M56" s="246"/>
      <c r="N56" s="174" t="s">
        <v>116</v>
      </c>
      <c r="O56" s="51" t="s">
        <v>293</v>
      </c>
      <c r="P56" s="59" t="s">
        <v>80</v>
      </c>
      <c r="Q56" s="252" t="s">
        <v>294</v>
      </c>
      <c r="R56" s="271">
        <v>1</v>
      </c>
      <c r="S56" s="273" t="s">
        <v>621</v>
      </c>
      <c r="T56" s="247" t="s">
        <v>622</v>
      </c>
    </row>
    <row r="57" spans="1:21" ht="78.75" customHeight="1" x14ac:dyDescent="0.25">
      <c r="A57" s="265"/>
      <c r="B57" s="248"/>
      <c r="C57" s="252"/>
      <c r="D57" s="246"/>
      <c r="E57" s="252"/>
      <c r="F57" s="252"/>
      <c r="G57" s="246"/>
      <c r="H57" s="246"/>
      <c r="I57" s="246"/>
      <c r="J57" s="246"/>
      <c r="K57" s="51" t="s">
        <v>296</v>
      </c>
      <c r="L57" s="246"/>
      <c r="M57" s="246"/>
      <c r="N57" s="174" t="s">
        <v>117</v>
      </c>
      <c r="O57" s="51" t="s">
        <v>293</v>
      </c>
      <c r="P57" s="59" t="s">
        <v>80</v>
      </c>
      <c r="Q57" s="252"/>
      <c r="R57" s="272"/>
      <c r="S57" s="273"/>
      <c r="T57" s="247"/>
    </row>
    <row r="58" spans="1:21" ht="78.75" customHeight="1" thickBot="1" x14ac:dyDescent="0.3">
      <c r="A58" s="277"/>
      <c r="B58" s="275"/>
      <c r="C58" s="276"/>
      <c r="D58" s="264"/>
      <c r="E58" s="276"/>
      <c r="F58" s="276"/>
      <c r="G58" s="264"/>
      <c r="H58" s="264"/>
      <c r="I58" s="264"/>
      <c r="J58" s="264"/>
      <c r="K58" s="53" t="s">
        <v>118</v>
      </c>
      <c r="L58" s="264"/>
      <c r="M58" s="264"/>
      <c r="N58" s="176" t="s">
        <v>295</v>
      </c>
      <c r="O58" s="53" t="s">
        <v>293</v>
      </c>
      <c r="P58" s="55" t="s">
        <v>80</v>
      </c>
      <c r="Q58" s="53" t="s">
        <v>119</v>
      </c>
      <c r="R58" s="96">
        <v>0</v>
      </c>
      <c r="S58" s="109" t="s">
        <v>434</v>
      </c>
      <c r="T58" s="90"/>
    </row>
    <row r="59" spans="1:21" ht="78.75" customHeight="1" x14ac:dyDescent="0.25">
      <c r="A59" s="225" t="s">
        <v>623</v>
      </c>
      <c r="B59" s="274">
        <v>21</v>
      </c>
      <c r="C59" s="261" t="s">
        <v>386</v>
      </c>
      <c r="D59" s="263" t="s">
        <v>454</v>
      </c>
      <c r="E59" s="261" t="s">
        <v>120</v>
      </c>
      <c r="F59" s="261" t="s">
        <v>370</v>
      </c>
      <c r="G59" s="262" t="s">
        <v>340</v>
      </c>
      <c r="H59" s="262" t="s">
        <v>338</v>
      </c>
      <c r="I59" s="262">
        <v>40</v>
      </c>
      <c r="J59" s="262" t="s">
        <v>333</v>
      </c>
      <c r="K59" s="56" t="s">
        <v>297</v>
      </c>
      <c r="L59" s="262" t="s">
        <v>333</v>
      </c>
      <c r="M59" s="262" t="s">
        <v>44</v>
      </c>
      <c r="N59" s="57" t="s">
        <v>298</v>
      </c>
      <c r="O59" s="58" t="s">
        <v>299</v>
      </c>
      <c r="P59" s="180">
        <v>45291</v>
      </c>
      <c r="Q59" s="56" t="s">
        <v>423</v>
      </c>
      <c r="R59" s="107"/>
      <c r="S59" s="108"/>
      <c r="T59" s="87" t="s">
        <v>624</v>
      </c>
    </row>
    <row r="60" spans="1:21" ht="172.5" customHeight="1" x14ac:dyDescent="0.25">
      <c r="A60" s="265"/>
      <c r="B60" s="248"/>
      <c r="C60" s="252"/>
      <c r="D60" s="250"/>
      <c r="E60" s="252"/>
      <c r="F60" s="252"/>
      <c r="G60" s="246"/>
      <c r="H60" s="246"/>
      <c r="I60" s="246"/>
      <c r="J60" s="246"/>
      <c r="K60" s="51" t="s">
        <v>121</v>
      </c>
      <c r="L60" s="246"/>
      <c r="M60" s="246"/>
      <c r="N60" s="52" t="s">
        <v>300</v>
      </c>
      <c r="O60" s="59" t="s">
        <v>299</v>
      </c>
      <c r="P60" s="181">
        <v>45291</v>
      </c>
      <c r="Q60" s="51" t="s">
        <v>122</v>
      </c>
      <c r="R60" s="97">
        <v>1</v>
      </c>
      <c r="S60" s="110" t="s">
        <v>625</v>
      </c>
      <c r="T60" s="98" t="s">
        <v>626</v>
      </c>
    </row>
    <row r="61" spans="1:21" ht="78.75" customHeight="1" x14ac:dyDescent="0.25">
      <c r="A61" s="265"/>
      <c r="B61" s="248"/>
      <c r="C61" s="252"/>
      <c r="D61" s="250"/>
      <c r="E61" s="252"/>
      <c r="F61" s="252"/>
      <c r="G61" s="246"/>
      <c r="H61" s="246"/>
      <c r="I61" s="246"/>
      <c r="J61" s="246"/>
      <c r="K61" s="51" t="s">
        <v>123</v>
      </c>
      <c r="L61" s="246"/>
      <c r="M61" s="246"/>
      <c r="N61" s="52" t="s">
        <v>124</v>
      </c>
      <c r="O61" s="59" t="s">
        <v>299</v>
      </c>
      <c r="P61" s="181">
        <v>45291</v>
      </c>
      <c r="Q61" s="51" t="s">
        <v>125</v>
      </c>
      <c r="R61" s="97"/>
      <c r="S61" s="110"/>
      <c r="T61" s="98" t="s">
        <v>624</v>
      </c>
    </row>
    <row r="62" spans="1:21" s="213" customFormat="1" ht="296.25" customHeight="1" x14ac:dyDescent="0.25">
      <c r="A62" s="226"/>
      <c r="B62" s="168">
        <v>22</v>
      </c>
      <c r="C62" s="51" t="s">
        <v>387</v>
      </c>
      <c r="D62" s="59" t="s">
        <v>627</v>
      </c>
      <c r="E62" s="51" t="s">
        <v>628</v>
      </c>
      <c r="F62" s="51" t="s">
        <v>126</v>
      </c>
      <c r="G62" s="170" t="s">
        <v>334</v>
      </c>
      <c r="H62" s="170" t="s">
        <v>335</v>
      </c>
      <c r="I62" s="170">
        <v>40</v>
      </c>
      <c r="J62" s="170" t="s">
        <v>333</v>
      </c>
      <c r="K62" s="51" t="s">
        <v>429</v>
      </c>
      <c r="L62" s="170" t="s">
        <v>333</v>
      </c>
      <c r="M62" s="170" t="s">
        <v>44</v>
      </c>
      <c r="N62" s="52" t="s">
        <v>127</v>
      </c>
      <c r="O62" s="51" t="s">
        <v>299</v>
      </c>
      <c r="P62" s="181">
        <v>45230</v>
      </c>
      <c r="Q62" s="51" t="s">
        <v>301</v>
      </c>
      <c r="R62" s="97"/>
      <c r="S62" s="110"/>
      <c r="T62" s="98" t="s">
        <v>624</v>
      </c>
      <c r="U62" s="129"/>
    </row>
    <row r="63" spans="1:21" s="213" customFormat="1" ht="73.5" customHeight="1" x14ac:dyDescent="0.25">
      <c r="A63" s="226"/>
      <c r="B63" s="248">
        <v>23</v>
      </c>
      <c r="C63" s="252" t="s">
        <v>629</v>
      </c>
      <c r="D63" s="246" t="s">
        <v>630</v>
      </c>
      <c r="E63" s="252" t="s">
        <v>128</v>
      </c>
      <c r="F63" s="252" t="s">
        <v>302</v>
      </c>
      <c r="G63" s="246" t="s">
        <v>340</v>
      </c>
      <c r="H63" s="246" t="s">
        <v>335</v>
      </c>
      <c r="I63" s="246">
        <v>80</v>
      </c>
      <c r="J63" s="246" t="s">
        <v>339</v>
      </c>
      <c r="K63" s="51" t="s">
        <v>303</v>
      </c>
      <c r="L63" s="246" t="s">
        <v>339</v>
      </c>
      <c r="M63" s="246" t="s">
        <v>44</v>
      </c>
      <c r="N63" s="52" t="s">
        <v>304</v>
      </c>
      <c r="O63" s="51" t="s">
        <v>299</v>
      </c>
      <c r="P63" s="181">
        <v>45291</v>
      </c>
      <c r="Q63" s="169" t="s">
        <v>631</v>
      </c>
      <c r="R63" s="97"/>
      <c r="S63" s="110"/>
      <c r="T63" s="98" t="s">
        <v>624</v>
      </c>
      <c r="U63" s="129"/>
    </row>
    <row r="64" spans="1:21" s="213" customFormat="1" ht="122.25" customHeight="1" thickBot="1" x14ac:dyDescent="0.3">
      <c r="A64" s="227"/>
      <c r="B64" s="275"/>
      <c r="C64" s="276"/>
      <c r="D64" s="264"/>
      <c r="E64" s="276"/>
      <c r="F64" s="276"/>
      <c r="G64" s="264"/>
      <c r="H64" s="264"/>
      <c r="I64" s="264"/>
      <c r="J64" s="264"/>
      <c r="K64" s="53" t="s">
        <v>305</v>
      </c>
      <c r="L64" s="264"/>
      <c r="M64" s="264"/>
      <c r="N64" s="54" t="s">
        <v>306</v>
      </c>
      <c r="O64" s="53" t="s">
        <v>299</v>
      </c>
      <c r="P64" s="186">
        <v>45291</v>
      </c>
      <c r="Q64" s="187" t="s">
        <v>632</v>
      </c>
      <c r="R64" s="96"/>
      <c r="S64" s="109" t="s">
        <v>633</v>
      </c>
      <c r="T64" s="90" t="s">
        <v>634</v>
      </c>
      <c r="U64" s="129"/>
    </row>
    <row r="65" spans="1:20" ht="150" customHeight="1" thickBot="1" x14ac:dyDescent="0.3">
      <c r="A65" s="193" t="s">
        <v>635</v>
      </c>
      <c r="B65" s="188">
        <v>24</v>
      </c>
      <c r="C65" s="63" t="s">
        <v>307</v>
      </c>
      <c r="D65" s="65" t="s">
        <v>636</v>
      </c>
      <c r="E65" s="72" t="s">
        <v>371</v>
      </c>
      <c r="F65" s="72" t="s">
        <v>131</v>
      </c>
      <c r="G65" s="65" t="s">
        <v>334</v>
      </c>
      <c r="H65" s="65" t="s">
        <v>338</v>
      </c>
      <c r="I65" s="65">
        <v>20</v>
      </c>
      <c r="J65" s="65" t="s">
        <v>336</v>
      </c>
      <c r="K65" s="72" t="s">
        <v>132</v>
      </c>
      <c r="L65" s="65" t="s">
        <v>336</v>
      </c>
      <c r="M65" s="65" t="s">
        <v>44</v>
      </c>
      <c r="N65" s="189" t="s">
        <v>133</v>
      </c>
      <c r="O65" s="63" t="s">
        <v>134</v>
      </c>
      <c r="P65" s="64" t="s">
        <v>96</v>
      </c>
      <c r="Q65" s="63" t="s">
        <v>135</v>
      </c>
      <c r="R65" s="99">
        <v>1</v>
      </c>
      <c r="S65" s="95" t="s">
        <v>637</v>
      </c>
      <c r="T65" s="92" t="s">
        <v>638</v>
      </c>
    </row>
    <row r="66" spans="1:20" ht="136.5" customHeight="1" x14ac:dyDescent="0.25">
      <c r="A66" s="225" t="s">
        <v>639</v>
      </c>
      <c r="B66" s="165">
        <v>25</v>
      </c>
      <c r="C66" s="112" t="s">
        <v>307</v>
      </c>
      <c r="D66" s="66" t="s">
        <v>630</v>
      </c>
      <c r="E66" s="166" t="s">
        <v>371</v>
      </c>
      <c r="F66" s="166" t="s">
        <v>131</v>
      </c>
      <c r="G66" s="66" t="s">
        <v>334</v>
      </c>
      <c r="H66" s="66" t="s">
        <v>338</v>
      </c>
      <c r="I66" s="66">
        <v>20</v>
      </c>
      <c r="J66" s="66" t="s">
        <v>336</v>
      </c>
      <c r="K66" s="166" t="s">
        <v>132</v>
      </c>
      <c r="L66" s="66" t="s">
        <v>336</v>
      </c>
      <c r="M66" s="66" t="s">
        <v>44</v>
      </c>
      <c r="N66" s="173" t="s">
        <v>640</v>
      </c>
      <c r="O66" s="166" t="s">
        <v>145</v>
      </c>
      <c r="P66" s="66" t="s">
        <v>94</v>
      </c>
      <c r="Q66" s="112" t="s">
        <v>641</v>
      </c>
      <c r="R66" s="107">
        <v>1</v>
      </c>
      <c r="S66" s="100" t="s">
        <v>642</v>
      </c>
      <c r="T66" s="87" t="s">
        <v>643</v>
      </c>
    </row>
    <row r="67" spans="1:20" ht="167.25" customHeight="1" x14ac:dyDescent="0.25">
      <c r="A67" s="265"/>
      <c r="B67" s="168">
        <v>26</v>
      </c>
      <c r="C67" s="105" t="s">
        <v>308</v>
      </c>
      <c r="D67" s="170" t="s">
        <v>630</v>
      </c>
      <c r="E67" s="169" t="s">
        <v>372</v>
      </c>
      <c r="F67" s="169" t="s">
        <v>143</v>
      </c>
      <c r="G67" s="170" t="s">
        <v>340</v>
      </c>
      <c r="H67" s="170" t="s">
        <v>338</v>
      </c>
      <c r="I67" s="170">
        <v>40</v>
      </c>
      <c r="J67" s="170" t="s">
        <v>333</v>
      </c>
      <c r="K67" s="169" t="s">
        <v>644</v>
      </c>
      <c r="L67" s="170" t="s">
        <v>333</v>
      </c>
      <c r="M67" s="170" t="s">
        <v>44</v>
      </c>
      <c r="N67" s="171" t="s">
        <v>645</v>
      </c>
      <c r="O67" s="169" t="s">
        <v>646</v>
      </c>
      <c r="P67" s="181">
        <v>45290</v>
      </c>
      <c r="Q67" s="169" t="s">
        <v>647</v>
      </c>
      <c r="R67" s="97">
        <v>1</v>
      </c>
      <c r="S67" s="110" t="s">
        <v>648</v>
      </c>
      <c r="T67" s="111" t="s">
        <v>649</v>
      </c>
    </row>
    <row r="68" spans="1:20" ht="60" x14ac:dyDescent="0.25">
      <c r="A68" s="265"/>
      <c r="B68" s="248">
        <v>27</v>
      </c>
      <c r="C68" s="267" t="s">
        <v>162</v>
      </c>
      <c r="D68" s="246" t="s">
        <v>630</v>
      </c>
      <c r="E68" s="269" t="s">
        <v>373</v>
      </c>
      <c r="F68" s="267" t="s">
        <v>164</v>
      </c>
      <c r="G68" s="246" t="s">
        <v>341</v>
      </c>
      <c r="H68" s="246" t="s">
        <v>338</v>
      </c>
      <c r="I68" s="246">
        <v>50</v>
      </c>
      <c r="J68" s="246" t="s">
        <v>333</v>
      </c>
      <c r="K68" s="105" t="s">
        <v>309</v>
      </c>
      <c r="L68" s="246" t="s">
        <v>333</v>
      </c>
      <c r="M68" s="246" t="s">
        <v>44</v>
      </c>
      <c r="N68" s="171" t="s">
        <v>310</v>
      </c>
      <c r="O68" s="169" t="s">
        <v>167</v>
      </c>
      <c r="P68" s="181" t="s">
        <v>96</v>
      </c>
      <c r="Q68" s="169" t="s">
        <v>168</v>
      </c>
      <c r="R68" s="97">
        <v>0</v>
      </c>
      <c r="S68" s="110" t="s">
        <v>434</v>
      </c>
      <c r="T68" s="111"/>
    </row>
    <row r="69" spans="1:20" ht="90" x14ac:dyDescent="0.25">
      <c r="A69" s="265"/>
      <c r="B69" s="248"/>
      <c r="C69" s="268"/>
      <c r="D69" s="246"/>
      <c r="E69" s="270"/>
      <c r="F69" s="268"/>
      <c r="G69" s="268"/>
      <c r="H69" s="268"/>
      <c r="I69" s="268"/>
      <c r="J69" s="268"/>
      <c r="K69" s="105" t="s">
        <v>650</v>
      </c>
      <c r="L69" s="268"/>
      <c r="M69" s="268"/>
      <c r="N69" s="171" t="s">
        <v>409</v>
      </c>
      <c r="O69" s="169" t="s">
        <v>384</v>
      </c>
      <c r="P69" s="190" t="s">
        <v>651</v>
      </c>
      <c r="Q69" s="169" t="s">
        <v>652</v>
      </c>
      <c r="R69" s="97">
        <v>1</v>
      </c>
      <c r="S69" s="110" t="s">
        <v>653</v>
      </c>
      <c r="T69" s="111" t="s">
        <v>654</v>
      </c>
    </row>
    <row r="70" spans="1:20" ht="106.5" customHeight="1" x14ac:dyDescent="0.25">
      <c r="A70" s="265"/>
      <c r="B70" s="168">
        <v>28</v>
      </c>
      <c r="C70" s="105" t="s">
        <v>174</v>
      </c>
      <c r="D70" s="170" t="s">
        <v>630</v>
      </c>
      <c r="E70" s="105" t="s">
        <v>655</v>
      </c>
      <c r="F70" s="169" t="s">
        <v>176</v>
      </c>
      <c r="G70" s="170" t="s">
        <v>341</v>
      </c>
      <c r="H70" s="170" t="s">
        <v>338</v>
      </c>
      <c r="I70" s="170">
        <v>50</v>
      </c>
      <c r="J70" s="170" t="s">
        <v>333</v>
      </c>
      <c r="K70" s="105" t="s">
        <v>430</v>
      </c>
      <c r="L70" s="170" t="s">
        <v>333</v>
      </c>
      <c r="M70" s="170" t="s">
        <v>44</v>
      </c>
      <c r="N70" s="171" t="s">
        <v>656</v>
      </c>
      <c r="O70" s="169" t="s">
        <v>385</v>
      </c>
      <c r="P70" s="181">
        <v>45290</v>
      </c>
      <c r="Q70" s="169" t="s">
        <v>241</v>
      </c>
      <c r="R70" s="97">
        <v>1</v>
      </c>
      <c r="S70" s="110" t="s">
        <v>657</v>
      </c>
      <c r="T70" s="111" t="s">
        <v>658</v>
      </c>
    </row>
    <row r="71" spans="1:20" ht="141.75" customHeight="1" thickBot="1" x14ac:dyDescent="0.3">
      <c r="A71" s="266"/>
      <c r="B71" s="184">
        <v>29</v>
      </c>
      <c r="C71" s="113" t="s">
        <v>659</v>
      </c>
      <c r="D71" s="185" t="s">
        <v>630</v>
      </c>
      <c r="E71" s="113" t="s">
        <v>660</v>
      </c>
      <c r="F71" s="183" t="s">
        <v>194</v>
      </c>
      <c r="G71" s="185" t="s">
        <v>341</v>
      </c>
      <c r="H71" s="185" t="s">
        <v>332</v>
      </c>
      <c r="I71" s="185">
        <v>50</v>
      </c>
      <c r="J71" s="185" t="s">
        <v>333</v>
      </c>
      <c r="K71" s="183" t="s">
        <v>661</v>
      </c>
      <c r="L71" s="185" t="s">
        <v>333</v>
      </c>
      <c r="M71" s="185" t="s">
        <v>44</v>
      </c>
      <c r="N71" s="191" t="s">
        <v>662</v>
      </c>
      <c r="O71" s="183" t="s">
        <v>663</v>
      </c>
      <c r="P71" s="182">
        <v>45138</v>
      </c>
      <c r="Q71" s="183" t="s">
        <v>664</v>
      </c>
      <c r="R71" s="172">
        <v>1</v>
      </c>
      <c r="S71" s="93" t="s">
        <v>665</v>
      </c>
      <c r="T71" s="94" t="s">
        <v>666</v>
      </c>
    </row>
    <row r="72" spans="1:20" ht="101.25" customHeight="1" x14ac:dyDescent="0.25">
      <c r="A72" s="225" t="s">
        <v>677</v>
      </c>
      <c r="B72" s="274">
        <v>30</v>
      </c>
      <c r="C72" s="56" t="s">
        <v>388</v>
      </c>
      <c r="D72" s="263" t="s">
        <v>627</v>
      </c>
      <c r="E72" s="261" t="s">
        <v>311</v>
      </c>
      <c r="F72" s="261" t="s">
        <v>529</v>
      </c>
      <c r="G72" s="262" t="s">
        <v>340</v>
      </c>
      <c r="H72" s="262" t="s">
        <v>335</v>
      </c>
      <c r="I72" s="262">
        <v>60</v>
      </c>
      <c r="J72" s="262" t="s">
        <v>339</v>
      </c>
      <c r="K72" s="56" t="s">
        <v>312</v>
      </c>
      <c r="L72" s="262" t="s">
        <v>339</v>
      </c>
      <c r="M72" s="262" t="s">
        <v>44</v>
      </c>
      <c r="N72" s="57" t="s">
        <v>313</v>
      </c>
      <c r="O72" s="263" t="s">
        <v>314</v>
      </c>
      <c r="P72" s="149" t="s">
        <v>263</v>
      </c>
      <c r="Q72" s="263" t="s">
        <v>219</v>
      </c>
      <c r="R72" s="253">
        <v>0</v>
      </c>
      <c r="S72" s="255" t="s">
        <v>434</v>
      </c>
      <c r="T72" s="256" t="s">
        <v>687</v>
      </c>
    </row>
    <row r="73" spans="1:20" ht="110.25" customHeight="1" x14ac:dyDescent="0.25">
      <c r="A73" s="226"/>
      <c r="B73" s="248"/>
      <c r="C73" s="51" t="s">
        <v>254</v>
      </c>
      <c r="D73" s="250"/>
      <c r="E73" s="252"/>
      <c r="F73" s="252"/>
      <c r="G73" s="246"/>
      <c r="H73" s="246"/>
      <c r="I73" s="246"/>
      <c r="J73" s="246"/>
      <c r="K73" s="252" t="s">
        <v>315</v>
      </c>
      <c r="L73" s="246"/>
      <c r="M73" s="246"/>
      <c r="N73" s="257" t="s">
        <v>316</v>
      </c>
      <c r="O73" s="249"/>
      <c r="P73" s="258">
        <v>44682</v>
      </c>
      <c r="Q73" s="249"/>
      <c r="R73" s="254"/>
      <c r="S73" s="230"/>
      <c r="T73" s="247"/>
    </row>
    <row r="74" spans="1:20" ht="99.75" customHeight="1" x14ac:dyDescent="0.25">
      <c r="A74" s="226"/>
      <c r="B74" s="248"/>
      <c r="C74" s="51" t="s">
        <v>255</v>
      </c>
      <c r="D74" s="250"/>
      <c r="E74" s="252"/>
      <c r="F74" s="252"/>
      <c r="G74" s="246"/>
      <c r="H74" s="246"/>
      <c r="I74" s="246"/>
      <c r="J74" s="246"/>
      <c r="K74" s="252"/>
      <c r="L74" s="246"/>
      <c r="M74" s="246"/>
      <c r="N74" s="257"/>
      <c r="O74" s="249"/>
      <c r="P74" s="258"/>
      <c r="Q74" s="249"/>
      <c r="R74" s="254"/>
      <c r="S74" s="230"/>
      <c r="T74" s="247"/>
    </row>
    <row r="75" spans="1:20" ht="63" customHeight="1" x14ac:dyDescent="0.25">
      <c r="A75" s="226"/>
      <c r="B75" s="248">
        <v>31</v>
      </c>
      <c r="C75" s="252" t="s">
        <v>317</v>
      </c>
      <c r="D75" s="249" t="s">
        <v>627</v>
      </c>
      <c r="E75" s="252" t="s">
        <v>668</v>
      </c>
      <c r="F75" s="252" t="s">
        <v>529</v>
      </c>
      <c r="G75" s="246" t="s">
        <v>340</v>
      </c>
      <c r="H75" s="246" t="s">
        <v>335</v>
      </c>
      <c r="I75" s="246">
        <v>60</v>
      </c>
      <c r="J75" s="246" t="s">
        <v>339</v>
      </c>
      <c r="K75" s="51" t="s">
        <v>318</v>
      </c>
      <c r="L75" s="246" t="s">
        <v>339</v>
      </c>
      <c r="M75" s="246" t="s">
        <v>44</v>
      </c>
      <c r="N75" s="51" t="s">
        <v>319</v>
      </c>
      <c r="O75" s="51" t="s">
        <v>320</v>
      </c>
      <c r="P75" s="204">
        <v>44926</v>
      </c>
      <c r="Q75" s="51" t="s">
        <v>220</v>
      </c>
      <c r="R75" s="80">
        <v>0</v>
      </c>
      <c r="S75" s="206" t="s">
        <v>434</v>
      </c>
      <c r="T75" s="247" t="s">
        <v>667</v>
      </c>
    </row>
    <row r="76" spans="1:20" ht="58.5" customHeight="1" x14ac:dyDescent="0.25">
      <c r="A76" s="226"/>
      <c r="B76" s="248"/>
      <c r="C76" s="252"/>
      <c r="D76" s="250"/>
      <c r="E76" s="252"/>
      <c r="F76" s="252"/>
      <c r="G76" s="246"/>
      <c r="H76" s="246"/>
      <c r="I76" s="246"/>
      <c r="J76" s="246"/>
      <c r="K76" s="51" t="s">
        <v>221</v>
      </c>
      <c r="L76" s="246"/>
      <c r="M76" s="246"/>
      <c r="N76" s="51" t="s">
        <v>253</v>
      </c>
      <c r="O76" s="51" t="s">
        <v>264</v>
      </c>
      <c r="P76" s="204">
        <v>44926</v>
      </c>
      <c r="Q76" s="51" t="s">
        <v>222</v>
      </c>
      <c r="R76" s="80">
        <v>0</v>
      </c>
      <c r="S76" s="206" t="s">
        <v>434</v>
      </c>
      <c r="T76" s="247"/>
    </row>
    <row r="77" spans="1:20" ht="157.5" customHeight="1" x14ac:dyDescent="0.25">
      <c r="A77" s="226"/>
      <c r="B77" s="168">
        <v>32</v>
      </c>
      <c r="C77" s="51" t="s">
        <v>321</v>
      </c>
      <c r="D77" s="59" t="s">
        <v>454</v>
      </c>
      <c r="E77" s="51" t="s">
        <v>669</v>
      </c>
      <c r="F77" s="51" t="s">
        <v>256</v>
      </c>
      <c r="G77" s="170" t="s">
        <v>340</v>
      </c>
      <c r="H77" s="170" t="s">
        <v>335</v>
      </c>
      <c r="I77" s="170">
        <v>60</v>
      </c>
      <c r="J77" s="170" t="s">
        <v>339</v>
      </c>
      <c r="K77" s="51" t="s">
        <v>257</v>
      </c>
      <c r="L77" s="170" t="s">
        <v>339</v>
      </c>
      <c r="M77" s="170" t="s">
        <v>44</v>
      </c>
      <c r="N77" s="51" t="s">
        <v>322</v>
      </c>
      <c r="O77" s="51" t="s">
        <v>323</v>
      </c>
      <c r="P77" s="204">
        <v>44926</v>
      </c>
      <c r="Q77" s="51" t="s">
        <v>538</v>
      </c>
      <c r="R77" s="80">
        <v>0</v>
      </c>
      <c r="S77" s="206" t="s">
        <v>434</v>
      </c>
      <c r="T77" s="111" t="s">
        <v>667</v>
      </c>
    </row>
    <row r="78" spans="1:20" ht="95.25" customHeight="1" x14ac:dyDescent="0.25">
      <c r="A78" s="226"/>
      <c r="B78" s="248">
        <v>33</v>
      </c>
      <c r="C78" s="51" t="s">
        <v>200</v>
      </c>
      <c r="D78" s="249" t="s">
        <v>454</v>
      </c>
      <c r="E78" s="251" t="s">
        <v>539</v>
      </c>
      <c r="F78" s="237" t="s">
        <v>201</v>
      </c>
      <c r="G78" s="243" t="s">
        <v>223</v>
      </c>
      <c r="H78" s="243" t="s">
        <v>332</v>
      </c>
      <c r="I78" s="243">
        <v>10</v>
      </c>
      <c r="J78" s="243" t="s">
        <v>337</v>
      </c>
      <c r="K78" s="237" t="s">
        <v>670</v>
      </c>
      <c r="L78" s="243" t="s">
        <v>337</v>
      </c>
      <c r="M78" s="243" t="s">
        <v>44</v>
      </c>
      <c r="N78" s="237" t="s">
        <v>547</v>
      </c>
      <c r="O78" s="237" t="s">
        <v>548</v>
      </c>
      <c r="P78" s="244">
        <v>45291</v>
      </c>
      <c r="Q78" s="237" t="s">
        <v>671</v>
      </c>
      <c r="R78" s="228">
        <v>0</v>
      </c>
      <c r="S78" s="230" t="s">
        <v>672</v>
      </c>
      <c r="T78" s="232" t="s">
        <v>673</v>
      </c>
    </row>
    <row r="79" spans="1:20" ht="88.5" customHeight="1" x14ac:dyDescent="0.25">
      <c r="A79" s="226"/>
      <c r="B79" s="248"/>
      <c r="C79" s="51" t="s">
        <v>202</v>
      </c>
      <c r="D79" s="250"/>
      <c r="E79" s="251"/>
      <c r="F79" s="237"/>
      <c r="G79" s="243"/>
      <c r="H79" s="243"/>
      <c r="I79" s="243"/>
      <c r="J79" s="243"/>
      <c r="K79" s="237"/>
      <c r="L79" s="243"/>
      <c r="M79" s="243"/>
      <c r="N79" s="237"/>
      <c r="O79" s="237"/>
      <c r="P79" s="250"/>
      <c r="Q79" s="259"/>
      <c r="R79" s="260"/>
      <c r="S79" s="241"/>
      <c r="T79" s="232"/>
    </row>
    <row r="80" spans="1:20" ht="111" customHeight="1" x14ac:dyDescent="0.25">
      <c r="A80" s="226"/>
      <c r="B80" s="168">
        <v>34</v>
      </c>
      <c r="C80" s="51" t="s">
        <v>431</v>
      </c>
      <c r="D80" s="59" t="s">
        <v>627</v>
      </c>
      <c r="E80" s="192" t="s">
        <v>540</v>
      </c>
      <c r="F80" s="115" t="s">
        <v>541</v>
      </c>
      <c r="G80" s="243" t="s">
        <v>223</v>
      </c>
      <c r="H80" s="243" t="s">
        <v>332</v>
      </c>
      <c r="I80" s="243">
        <v>10</v>
      </c>
      <c r="J80" s="243" t="s">
        <v>337</v>
      </c>
      <c r="K80" s="237" t="s">
        <v>415</v>
      </c>
      <c r="L80" s="243" t="s">
        <v>337</v>
      </c>
      <c r="M80" s="243" t="s">
        <v>44</v>
      </c>
      <c r="N80" s="237" t="s">
        <v>416</v>
      </c>
      <c r="O80" s="237" t="s">
        <v>543</v>
      </c>
      <c r="P80" s="244">
        <v>45291</v>
      </c>
      <c r="Q80" s="237" t="s">
        <v>674</v>
      </c>
      <c r="R80" s="238">
        <v>0</v>
      </c>
      <c r="S80" s="240" t="s">
        <v>675</v>
      </c>
      <c r="T80" s="242" t="s">
        <v>676</v>
      </c>
    </row>
    <row r="81" spans="1:21" ht="165.75" customHeight="1" x14ac:dyDescent="0.25">
      <c r="A81" s="226"/>
      <c r="B81" s="168">
        <v>35</v>
      </c>
      <c r="C81" s="51" t="s">
        <v>203</v>
      </c>
      <c r="D81" s="59" t="s">
        <v>627</v>
      </c>
      <c r="E81" s="192" t="s">
        <v>540</v>
      </c>
      <c r="F81" s="115" t="s">
        <v>541</v>
      </c>
      <c r="G81" s="243"/>
      <c r="H81" s="243"/>
      <c r="I81" s="243"/>
      <c r="J81" s="243"/>
      <c r="K81" s="237"/>
      <c r="L81" s="243"/>
      <c r="M81" s="243"/>
      <c r="N81" s="237"/>
      <c r="O81" s="237"/>
      <c r="P81" s="245"/>
      <c r="Q81" s="237"/>
      <c r="R81" s="239"/>
      <c r="S81" s="241"/>
      <c r="T81" s="242"/>
    </row>
    <row r="82" spans="1:21" s="213" customFormat="1" ht="40.5" customHeight="1" x14ac:dyDescent="0.25">
      <c r="A82" s="226"/>
      <c r="B82" s="329">
        <v>36</v>
      </c>
      <c r="C82" s="120" t="s">
        <v>204</v>
      </c>
      <c r="D82" s="302" t="s">
        <v>438</v>
      </c>
      <c r="E82" s="302" t="s">
        <v>542</v>
      </c>
      <c r="F82" s="120" t="s">
        <v>411</v>
      </c>
      <c r="G82" s="319" t="s">
        <v>223</v>
      </c>
      <c r="H82" s="319" t="s">
        <v>332</v>
      </c>
      <c r="I82" s="319">
        <v>10</v>
      </c>
      <c r="J82" s="319" t="s">
        <v>337</v>
      </c>
      <c r="K82" s="302" t="s">
        <v>582</v>
      </c>
      <c r="L82" s="319" t="s">
        <v>337</v>
      </c>
      <c r="M82" s="319" t="s">
        <v>44</v>
      </c>
      <c r="N82" s="326" t="s">
        <v>544</v>
      </c>
      <c r="O82" s="327" t="s">
        <v>545</v>
      </c>
      <c r="P82" s="258">
        <v>45291</v>
      </c>
      <c r="Q82" s="302" t="s">
        <v>546</v>
      </c>
      <c r="R82" s="285">
        <v>1</v>
      </c>
      <c r="S82" s="435" t="s">
        <v>583</v>
      </c>
      <c r="T82" s="247" t="s">
        <v>584</v>
      </c>
      <c r="U82" s="129"/>
    </row>
    <row r="83" spans="1:21" s="213" customFormat="1" ht="40.5" customHeight="1" x14ac:dyDescent="0.25">
      <c r="A83" s="226"/>
      <c r="B83" s="329"/>
      <c r="C83" s="120" t="s">
        <v>205</v>
      </c>
      <c r="D83" s="302"/>
      <c r="E83" s="302"/>
      <c r="F83" s="120" t="s">
        <v>411</v>
      </c>
      <c r="G83" s="319"/>
      <c r="H83" s="319"/>
      <c r="I83" s="319"/>
      <c r="J83" s="319"/>
      <c r="K83" s="302"/>
      <c r="L83" s="319"/>
      <c r="M83" s="319"/>
      <c r="N83" s="326"/>
      <c r="O83" s="327"/>
      <c r="P83" s="302"/>
      <c r="Q83" s="302"/>
      <c r="R83" s="285"/>
      <c r="S83" s="435"/>
      <c r="T83" s="247"/>
      <c r="U83" s="129"/>
    </row>
    <row r="84" spans="1:21" s="213" customFormat="1" ht="79.5" customHeight="1" x14ac:dyDescent="0.25">
      <c r="A84" s="226"/>
      <c r="B84" s="329"/>
      <c r="C84" s="120" t="s">
        <v>207</v>
      </c>
      <c r="D84" s="302"/>
      <c r="E84" s="302"/>
      <c r="F84" s="120" t="s">
        <v>206</v>
      </c>
      <c r="G84" s="319"/>
      <c r="H84" s="319"/>
      <c r="I84" s="319"/>
      <c r="J84" s="319"/>
      <c r="K84" s="302"/>
      <c r="L84" s="319"/>
      <c r="M84" s="319"/>
      <c r="N84" s="326"/>
      <c r="O84" s="327"/>
      <c r="P84" s="302"/>
      <c r="Q84" s="302"/>
      <c r="R84" s="285"/>
      <c r="S84" s="435"/>
      <c r="T84" s="247"/>
      <c r="U84" s="129"/>
    </row>
    <row r="85" spans="1:21" s="216" customFormat="1" ht="69.75" customHeight="1" x14ac:dyDescent="0.25">
      <c r="A85" s="226"/>
      <c r="B85" s="329">
        <v>37</v>
      </c>
      <c r="C85" s="156" t="s">
        <v>507</v>
      </c>
      <c r="D85" s="302" t="s">
        <v>454</v>
      </c>
      <c r="E85" s="302" t="s">
        <v>208</v>
      </c>
      <c r="F85" s="156" t="s">
        <v>206</v>
      </c>
      <c r="G85" s="319" t="s">
        <v>223</v>
      </c>
      <c r="H85" s="319">
        <v>10</v>
      </c>
      <c r="I85" s="319">
        <v>10</v>
      </c>
      <c r="J85" s="319" t="s">
        <v>337</v>
      </c>
      <c r="K85" s="302" t="s">
        <v>417</v>
      </c>
      <c r="L85" s="319" t="s">
        <v>337</v>
      </c>
      <c r="M85" s="319" t="s">
        <v>44</v>
      </c>
      <c r="N85" s="326" t="s">
        <v>412</v>
      </c>
      <c r="O85" s="325" t="s">
        <v>535</v>
      </c>
      <c r="P85" s="258">
        <v>45291</v>
      </c>
      <c r="Q85" s="302" t="s">
        <v>536</v>
      </c>
      <c r="R85" s="320">
        <v>1</v>
      </c>
      <c r="S85" s="230" t="s">
        <v>678</v>
      </c>
      <c r="T85" s="247" t="s">
        <v>679</v>
      </c>
      <c r="U85" s="152"/>
    </row>
    <row r="86" spans="1:21" s="216" customFormat="1" ht="15" customHeight="1" x14ac:dyDescent="0.25">
      <c r="A86" s="226"/>
      <c r="B86" s="329"/>
      <c r="C86" s="334" t="s">
        <v>207</v>
      </c>
      <c r="D86" s="302"/>
      <c r="E86" s="302"/>
      <c r="F86" s="302" t="s">
        <v>209</v>
      </c>
      <c r="G86" s="319"/>
      <c r="H86" s="319"/>
      <c r="I86" s="319"/>
      <c r="J86" s="319"/>
      <c r="K86" s="302"/>
      <c r="L86" s="319"/>
      <c r="M86" s="319"/>
      <c r="N86" s="326"/>
      <c r="O86" s="325"/>
      <c r="P86" s="258"/>
      <c r="Q86" s="302"/>
      <c r="R86" s="254"/>
      <c r="S86" s="230"/>
      <c r="T86" s="247"/>
      <c r="U86" s="152"/>
    </row>
    <row r="87" spans="1:21" s="216" customFormat="1" ht="26.25" customHeight="1" x14ac:dyDescent="0.25">
      <c r="A87" s="226"/>
      <c r="B87" s="329"/>
      <c r="C87" s="334"/>
      <c r="D87" s="302"/>
      <c r="E87" s="302"/>
      <c r="F87" s="302"/>
      <c r="G87" s="319"/>
      <c r="H87" s="319"/>
      <c r="I87" s="319"/>
      <c r="J87" s="319"/>
      <c r="K87" s="302"/>
      <c r="L87" s="319"/>
      <c r="M87" s="319"/>
      <c r="N87" s="326"/>
      <c r="O87" s="325"/>
      <c r="P87" s="258"/>
      <c r="Q87" s="302"/>
      <c r="R87" s="254"/>
      <c r="S87" s="230"/>
      <c r="T87" s="247"/>
      <c r="U87" s="152"/>
    </row>
    <row r="88" spans="1:21" s="213" customFormat="1" ht="45.75" customHeight="1" x14ac:dyDescent="0.25">
      <c r="A88" s="226"/>
      <c r="B88" s="329">
        <v>38</v>
      </c>
      <c r="C88" s="327" t="s">
        <v>507</v>
      </c>
      <c r="D88" s="302" t="s">
        <v>454</v>
      </c>
      <c r="E88" s="302" t="s">
        <v>210</v>
      </c>
      <c r="F88" s="302" t="s">
        <v>206</v>
      </c>
      <c r="G88" s="319" t="s">
        <v>223</v>
      </c>
      <c r="H88" s="319">
        <v>10</v>
      </c>
      <c r="I88" s="319">
        <v>10</v>
      </c>
      <c r="J88" s="319" t="s">
        <v>337</v>
      </c>
      <c r="K88" s="302" t="s">
        <v>211</v>
      </c>
      <c r="L88" s="319" t="s">
        <v>337</v>
      </c>
      <c r="M88" s="319" t="s">
        <v>44</v>
      </c>
      <c r="N88" s="325" t="s">
        <v>412</v>
      </c>
      <c r="O88" s="302" t="s">
        <v>535</v>
      </c>
      <c r="P88" s="258">
        <v>45291</v>
      </c>
      <c r="Q88" s="302" t="s">
        <v>537</v>
      </c>
      <c r="R88" s="320">
        <v>0.3</v>
      </c>
      <c r="S88" s="318" t="s">
        <v>693</v>
      </c>
      <c r="T88" s="247" t="s">
        <v>680</v>
      </c>
      <c r="U88" s="129"/>
    </row>
    <row r="89" spans="1:21" s="213" customFormat="1" ht="47.25" customHeight="1" x14ac:dyDescent="0.25">
      <c r="A89" s="226"/>
      <c r="B89" s="329"/>
      <c r="C89" s="327"/>
      <c r="D89" s="302"/>
      <c r="E89" s="302"/>
      <c r="F89" s="302"/>
      <c r="G89" s="319"/>
      <c r="H89" s="319"/>
      <c r="I89" s="319"/>
      <c r="J89" s="319"/>
      <c r="K89" s="302"/>
      <c r="L89" s="319"/>
      <c r="M89" s="319"/>
      <c r="N89" s="325"/>
      <c r="O89" s="302"/>
      <c r="P89" s="258"/>
      <c r="Q89" s="302"/>
      <c r="R89" s="320"/>
      <c r="S89" s="318"/>
      <c r="T89" s="247"/>
      <c r="U89" s="129"/>
    </row>
    <row r="90" spans="1:21" s="213" customFormat="1" ht="60" customHeight="1" x14ac:dyDescent="0.25">
      <c r="A90" s="226"/>
      <c r="B90" s="329">
        <v>39</v>
      </c>
      <c r="C90" s="120" t="s">
        <v>413</v>
      </c>
      <c r="D90" s="302" t="s">
        <v>454</v>
      </c>
      <c r="E90" s="302" t="s">
        <v>212</v>
      </c>
      <c r="F90" s="156" t="s">
        <v>213</v>
      </c>
      <c r="G90" s="319" t="s">
        <v>340</v>
      </c>
      <c r="H90" s="319">
        <v>10</v>
      </c>
      <c r="I90" s="319">
        <v>10</v>
      </c>
      <c r="J90" s="319" t="s">
        <v>337</v>
      </c>
      <c r="K90" s="302" t="s">
        <v>214</v>
      </c>
      <c r="L90" s="319" t="s">
        <v>337</v>
      </c>
      <c r="M90" s="319" t="s">
        <v>44</v>
      </c>
      <c r="N90" s="325" t="s">
        <v>414</v>
      </c>
      <c r="O90" s="302" t="s">
        <v>533</v>
      </c>
      <c r="P90" s="258">
        <v>45291</v>
      </c>
      <c r="Q90" s="302" t="s">
        <v>534</v>
      </c>
      <c r="R90" s="80">
        <v>0</v>
      </c>
      <c r="S90" s="199" t="s">
        <v>434</v>
      </c>
      <c r="T90" s="111" t="s">
        <v>681</v>
      </c>
      <c r="U90" s="129"/>
    </row>
    <row r="91" spans="1:21" s="213" customFormat="1" ht="72" customHeight="1" x14ac:dyDescent="0.25">
      <c r="A91" s="226"/>
      <c r="B91" s="329"/>
      <c r="C91" s="120" t="s">
        <v>207</v>
      </c>
      <c r="D91" s="302"/>
      <c r="E91" s="302"/>
      <c r="F91" s="156" t="s">
        <v>206</v>
      </c>
      <c r="G91" s="319"/>
      <c r="H91" s="319"/>
      <c r="I91" s="319"/>
      <c r="J91" s="319"/>
      <c r="K91" s="302"/>
      <c r="L91" s="319"/>
      <c r="M91" s="319"/>
      <c r="N91" s="325"/>
      <c r="O91" s="302"/>
      <c r="P91" s="258"/>
      <c r="Q91" s="302"/>
      <c r="R91" s="80">
        <v>0</v>
      </c>
      <c r="S91" s="199" t="s">
        <v>434</v>
      </c>
      <c r="T91" s="111" t="s">
        <v>681</v>
      </c>
      <c r="U91" s="129"/>
    </row>
    <row r="92" spans="1:21" s="213" customFormat="1" ht="88.5" customHeight="1" x14ac:dyDescent="0.25">
      <c r="A92" s="226"/>
      <c r="B92" s="329">
        <v>40</v>
      </c>
      <c r="C92" s="120" t="s">
        <v>507</v>
      </c>
      <c r="D92" s="302" t="s">
        <v>454</v>
      </c>
      <c r="E92" s="323" t="s">
        <v>215</v>
      </c>
      <c r="F92" s="364" t="s">
        <v>216</v>
      </c>
      <c r="G92" s="366" t="s">
        <v>223</v>
      </c>
      <c r="H92" s="366" t="s">
        <v>332</v>
      </c>
      <c r="I92" s="366">
        <v>10</v>
      </c>
      <c r="J92" s="366" t="s">
        <v>337</v>
      </c>
      <c r="K92" s="364" t="s">
        <v>418</v>
      </c>
      <c r="L92" s="366" t="s">
        <v>337</v>
      </c>
      <c r="M92" s="366" t="s">
        <v>44</v>
      </c>
      <c r="N92" s="368" t="s">
        <v>530</v>
      </c>
      <c r="O92" s="364" t="s">
        <v>531</v>
      </c>
      <c r="P92" s="370">
        <v>45291</v>
      </c>
      <c r="Q92" s="364" t="s">
        <v>532</v>
      </c>
      <c r="R92" s="228">
        <v>1</v>
      </c>
      <c r="S92" s="230" t="s">
        <v>682</v>
      </c>
      <c r="T92" s="232" t="s">
        <v>683</v>
      </c>
      <c r="U92" s="129"/>
    </row>
    <row r="93" spans="1:21" s="213" customFormat="1" ht="88.15" customHeight="1" thickBot="1" x14ac:dyDescent="0.3">
      <c r="A93" s="227"/>
      <c r="B93" s="330"/>
      <c r="C93" s="155" t="s">
        <v>205</v>
      </c>
      <c r="D93" s="328"/>
      <c r="E93" s="324"/>
      <c r="F93" s="365"/>
      <c r="G93" s="367"/>
      <c r="H93" s="367"/>
      <c r="I93" s="367"/>
      <c r="J93" s="367"/>
      <c r="K93" s="365"/>
      <c r="L93" s="367"/>
      <c r="M93" s="367"/>
      <c r="N93" s="369"/>
      <c r="O93" s="365"/>
      <c r="P93" s="365"/>
      <c r="Q93" s="365"/>
      <c r="R93" s="229"/>
      <c r="S93" s="231"/>
      <c r="T93" s="233"/>
      <c r="U93" s="129"/>
    </row>
    <row r="95" spans="1:21" ht="23.25" x14ac:dyDescent="0.25">
      <c r="Q95" s="217" t="s">
        <v>688</v>
      </c>
      <c r="R95" s="218">
        <v>0.55000000000000004</v>
      </c>
    </row>
  </sheetData>
  <sheetProtection algorithmName="SHA-512" hashValue="eSlXs3qUxYAoVygBBxZZchcyqyAXLPtiVoGoLOVpOXVD10eAItHfvP65Rs5tybo3luDmG9JlWAttzKQL012FZA==" saltValue="u7kdVYi3SBuPVDbPaanZzQ==" spinCount="100000" sheet="1" objects="1" scenarios="1" selectLockedCells="1" selectUnlockedCells="1"/>
  <mergeCells count="434">
    <mergeCell ref="A31:A37"/>
    <mergeCell ref="K32:K33"/>
    <mergeCell ref="R32:R33"/>
    <mergeCell ref="L90:L91"/>
    <mergeCell ref="R36:R37"/>
    <mergeCell ref="S36:S37"/>
    <mergeCell ref="T36:T37"/>
    <mergeCell ref="S82:S84"/>
    <mergeCell ref="R82:R84"/>
    <mergeCell ref="T82:T84"/>
    <mergeCell ref="T43:T44"/>
    <mergeCell ref="P90:P91"/>
    <mergeCell ref="Q90:Q91"/>
    <mergeCell ref="B90:B91"/>
    <mergeCell ref="B88:B89"/>
    <mergeCell ref="B85:B87"/>
    <mergeCell ref="T85:T87"/>
    <mergeCell ref="E90:E91"/>
    <mergeCell ref="G90:G91"/>
    <mergeCell ref="H90:H91"/>
    <mergeCell ref="I90:I91"/>
    <mergeCell ref="J90:J91"/>
    <mergeCell ref="K90:K91"/>
    <mergeCell ref="M90:M91"/>
    <mergeCell ref="R1:T1"/>
    <mergeCell ref="A1:Q1"/>
    <mergeCell ref="T88:T89"/>
    <mergeCell ref="Q85:Q87"/>
    <mergeCell ref="T13:T14"/>
    <mergeCell ref="T15:T17"/>
    <mergeCell ref="F20:F21"/>
    <mergeCell ref="K21:K22"/>
    <mergeCell ref="N21:N22"/>
    <mergeCell ref="P21:P22"/>
    <mergeCell ref="R21:R22"/>
    <mergeCell ref="S21:S22"/>
    <mergeCell ref="T21:T22"/>
    <mergeCell ref="D18:D22"/>
    <mergeCell ref="D23:D26"/>
    <mergeCell ref="T23:T26"/>
    <mergeCell ref="A4:A26"/>
    <mergeCell ref="A27:A30"/>
    <mergeCell ref="F31:F33"/>
    <mergeCell ref="D31:D33"/>
    <mergeCell ref="F34:F35"/>
    <mergeCell ref="G34:G35"/>
    <mergeCell ref="L45:L46"/>
    <mergeCell ref="M45:M46"/>
    <mergeCell ref="L50:L54"/>
    <mergeCell ref="M50:M54"/>
    <mergeCell ref="L55:L58"/>
    <mergeCell ref="M55:M58"/>
    <mergeCell ref="A45:A49"/>
    <mergeCell ref="B45:B46"/>
    <mergeCell ref="C45:C46"/>
    <mergeCell ref="E47:E49"/>
    <mergeCell ref="F47:F49"/>
    <mergeCell ref="G47:G49"/>
    <mergeCell ref="H47:H49"/>
    <mergeCell ref="I47:I49"/>
    <mergeCell ref="J47:J49"/>
    <mergeCell ref="A50:A54"/>
    <mergeCell ref="E50:E54"/>
    <mergeCell ref="F50:F54"/>
    <mergeCell ref="G50:G54"/>
    <mergeCell ref="H50:H54"/>
    <mergeCell ref="I50:I54"/>
    <mergeCell ref="A55:A58"/>
    <mergeCell ref="E55:E58"/>
    <mergeCell ref="F55:F58"/>
    <mergeCell ref="L36:L37"/>
    <mergeCell ref="M34:M35"/>
    <mergeCell ref="L34:L35"/>
    <mergeCell ref="J36:J37"/>
    <mergeCell ref="J34:J35"/>
    <mergeCell ref="K34:K35"/>
    <mergeCell ref="P34:P35"/>
    <mergeCell ref="K36:K37"/>
    <mergeCell ref="L47:L49"/>
    <mergeCell ref="M47:M49"/>
    <mergeCell ref="I34:I35"/>
    <mergeCell ref="H34:H35"/>
    <mergeCell ref="I36:I37"/>
    <mergeCell ref="H36:H37"/>
    <mergeCell ref="G36:G37"/>
    <mergeCell ref="F36:F37"/>
    <mergeCell ref="E36:E37"/>
    <mergeCell ref="C36:C37"/>
    <mergeCell ref="C34:C35"/>
    <mergeCell ref="E34:E35"/>
    <mergeCell ref="C15:C17"/>
    <mergeCell ref="B8:B11"/>
    <mergeCell ref="B12:B14"/>
    <mergeCell ref="N25:N26"/>
    <mergeCell ref="L12:L14"/>
    <mergeCell ref="E31:E33"/>
    <mergeCell ref="C31:C33"/>
    <mergeCell ref="J18:J22"/>
    <mergeCell ref="L18:L22"/>
    <mergeCell ref="B15:B17"/>
    <mergeCell ref="B18:B22"/>
    <mergeCell ref="B23:B26"/>
    <mergeCell ref="B27:B30"/>
    <mergeCell ref="B31:B33"/>
    <mergeCell ref="C18:C22"/>
    <mergeCell ref="M23:M26"/>
    <mergeCell ref="M31:M33"/>
    <mergeCell ref="L31:L33"/>
    <mergeCell ref="J31:J33"/>
    <mergeCell ref="G31:G33"/>
    <mergeCell ref="G27:G30"/>
    <mergeCell ref="I31:I33"/>
    <mergeCell ref="H31:H33"/>
    <mergeCell ref="H27:H30"/>
    <mergeCell ref="C23:C26"/>
    <mergeCell ref="E23:E26"/>
    <mergeCell ref="F23:F26"/>
    <mergeCell ref="G23:G26"/>
    <mergeCell ref="H23:H26"/>
    <mergeCell ref="I23:I26"/>
    <mergeCell ref="M18:M22"/>
    <mergeCell ref="G18:G22"/>
    <mergeCell ref="H18:H22"/>
    <mergeCell ref="I18:I22"/>
    <mergeCell ref="E18:E22"/>
    <mergeCell ref="G2:I2"/>
    <mergeCell ref="K2:M2"/>
    <mergeCell ref="N2:Q2"/>
    <mergeCell ref="A2:F2"/>
    <mergeCell ref="I8:I11"/>
    <mergeCell ref="H8:H11"/>
    <mergeCell ref="C4:C7"/>
    <mergeCell ref="E4:E7"/>
    <mergeCell ref="F4:F7"/>
    <mergeCell ref="B4:B7"/>
    <mergeCell ref="J12:J14"/>
    <mergeCell ref="I15:I17"/>
    <mergeCell ref="H15:H17"/>
    <mergeCell ref="D12:D14"/>
    <mergeCell ref="J27:J30"/>
    <mergeCell ref="L27:L30"/>
    <mergeCell ref="L23:L26"/>
    <mergeCell ref="J23:J26"/>
    <mergeCell ref="E12:E14"/>
    <mergeCell ref="K29:K30"/>
    <mergeCell ref="F27:F30"/>
    <mergeCell ref="I27:I30"/>
    <mergeCell ref="E27:E30"/>
    <mergeCell ref="C8:C11"/>
    <mergeCell ref="G4:G7"/>
    <mergeCell ref="H4:H7"/>
    <mergeCell ref="I4:I7"/>
    <mergeCell ref="J4:J7"/>
    <mergeCell ref="L4:L7"/>
    <mergeCell ref="J8:J11"/>
    <mergeCell ref="L8:L11"/>
    <mergeCell ref="C12:C14"/>
    <mergeCell ref="G12:G14"/>
    <mergeCell ref="F12:F14"/>
    <mergeCell ref="D8:D11"/>
    <mergeCell ref="K8:K11"/>
    <mergeCell ref="G8:G11"/>
    <mergeCell ref="F8:F11"/>
    <mergeCell ref="E8:E11"/>
    <mergeCell ref="L15:L17"/>
    <mergeCell ref="J15:J17"/>
    <mergeCell ref="G15:G17"/>
    <mergeCell ref="F15:F17"/>
    <mergeCell ref="E15:E17"/>
    <mergeCell ref="I12:I14"/>
    <mergeCell ref="H12:H14"/>
    <mergeCell ref="T8:T11"/>
    <mergeCell ref="D4:D7"/>
    <mergeCell ref="O4:O7"/>
    <mergeCell ref="F92:F93"/>
    <mergeCell ref="G92:G93"/>
    <mergeCell ref="J92:J93"/>
    <mergeCell ref="K92:K93"/>
    <mergeCell ref="M92:M93"/>
    <mergeCell ref="N92:N93"/>
    <mergeCell ref="O92:O93"/>
    <mergeCell ref="P92:P93"/>
    <mergeCell ref="Q92:Q93"/>
    <mergeCell ref="K88:K89"/>
    <mergeCell ref="K85:K87"/>
    <mergeCell ref="N85:N87"/>
    <mergeCell ref="N88:N89"/>
    <mergeCell ref="O88:O89"/>
    <mergeCell ref="P85:P87"/>
    <mergeCell ref="P88:P89"/>
    <mergeCell ref="Q88:Q89"/>
    <mergeCell ref="H92:H93"/>
    <mergeCell ref="I92:I93"/>
    <mergeCell ref="L92:L93"/>
    <mergeCell ref="I85:I87"/>
    <mergeCell ref="N10:N11"/>
    <mergeCell ref="O8:O11"/>
    <mergeCell ref="P8:P11"/>
    <mergeCell ref="Q8:Q11"/>
    <mergeCell ref="O12:O14"/>
    <mergeCell ref="O15:O17"/>
    <mergeCell ref="P4:P7"/>
    <mergeCell ref="M4:M7"/>
    <mergeCell ref="M8:M11"/>
    <mergeCell ref="M15:M17"/>
    <mergeCell ref="M12:M14"/>
    <mergeCell ref="T29:T30"/>
    <mergeCell ref="N32:N33"/>
    <mergeCell ref="O31:O33"/>
    <mergeCell ref="P32:P33"/>
    <mergeCell ref="Q32:Q33"/>
    <mergeCell ref="O29:O30"/>
    <mergeCell ref="N29:N30"/>
    <mergeCell ref="P29:P30"/>
    <mergeCell ref="S32:S33"/>
    <mergeCell ref="T31:T33"/>
    <mergeCell ref="D92:D93"/>
    <mergeCell ref="D88:D89"/>
    <mergeCell ref="D85:D87"/>
    <mergeCell ref="B92:B93"/>
    <mergeCell ref="D90:D91"/>
    <mergeCell ref="B82:B84"/>
    <mergeCell ref="C88:C89"/>
    <mergeCell ref="B34:B35"/>
    <mergeCell ref="B36:B37"/>
    <mergeCell ref="C86:C87"/>
    <mergeCell ref="B47:B49"/>
    <mergeCell ref="C47:C49"/>
    <mergeCell ref="D47:D49"/>
    <mergeCell ref="B50:B54"/>
    <mergeCell ref="C50:C54"/>
    <mergeCell ref="D50:D54"/>
    <mergeCell ref="B55:B58"/>
    <mergeCell ref="C55:C58"/>
    <mergeCell ref="D55:D58"/>
    <mergeCell ref="B72:B74"/>
    <mergeCell ref="D72:D74"/>
    <mergeCell ref="B75:B76"/>
    <mergeCell ref="C75:C76"/>
    <mergeCell ref="D75:D76"/>
    <mergeCell ref="G80:G81"/>
    <mergeCell ref="E92:E93"/>
    <mergeCell ref="O85:O87"/>
    <mergeCell ref="I88:I89"/>
    <mergeCell ref="J88:J89"/>
    <mergeCell ref="L88:L89"/>
    <mergeCell ref="M88:M89"/>
    <mergeCell ref="E88:E89"/>
    <mergeCell ref="E85:E87"/>
    <mergeCell ref="G85:G87"/>
    <mergeCell ref="H85:H87"/>
    <mergeCell ref="G88:G89"/>
    <mergeCell ref="H88:H89"/>
    <mergeCell ref="F88:F89"/>
    <mergeCell ref="L85:L87"/>
    <mergeCell ref="J85:J87"/>
    <mergeCell ref="M85:M87"/>
    <mergeCell ref="F86:F87"/>
    <mergeCell ref="N90:N91"/>
    <mergeCell ref="O90:O91"/>
    <mergeCell ref="M82:M84"/>
    <mergeCell ref="N82:N84"/>
    <mergeCell ref="O82:O84"/>
    <mergeCell ref="S88:S89"/>
    <mergeCell ref="K82:K84"/>
    <mergeCell ref="L82:L84"/>
    <mergeCell ref="R85:R87"/>
    <mergeCell ref="S85:S87"/>
    <mergeCell ref="R88:R89"/>
    <mergeCell ref="L43:L44"/>
    <mergeCell ref="S43:S44"/>
    <mergeCell ref="D82:D84"/>
    <mergeCell ref="E82:E84"/>
    <mergeCell ref="G82:G84"/>
    <mergeCell ref="H82:H84"/>
    <mergeCell ref="I82:I84"/>
    <mergeCell ref="J82:J84"/>
    <mergeCell ref="J43:J44"/>
    <mergeCell ref="D45:D46"/>
    <mergeCell ref="E45:E46"/>
    <mergeCell ref="F45:F46"/>
    <mergeCell ref="G45:G46"/>
    <mergeCell ref="H45:H46"/>
    <mergeCell ref="I45:I46"/>
    <mergeCell ref="J45:J46"/>
    <mergeCell ref="J50:J54"/>
    <mergeCell ref="J55:J58"/>
    <mergeCell ref="P82:P84"/>
    <mergeCell ref="Q82:Q84"/>
    <mergeCell ref="P43:P44"/>
    <mergeCell ref="Q36:Q37"/>
    <mergeCell ref="N36:N37"/>
    <mergeCell ref="O25:O26"/>
    <mergeCell ref="P25:P26"/>
    <mergeCell ref="M43:M44"/>
    <mergeCell ref="O43:O44"/>
    <mergeCell ref="Q43:Q44"/>
    <mergeCell ref="Q29:Q30"/>
    <mergeCell ref="N43:N44"/>
    <mergeCell ref="M27:M30"/>
    <mergeCell ref="Q72:Q74"/>
    <mergeCell ref="P36:P37"/>
    <mergeCell ref="O36:O37"/>
    <mergeCell ref="O34:O35"/>
    <mergeCell ref="M36:M37"/>
    <mergeCell ref="A41:A44"/>
    <mergeCell ref="B43:B44"/>
    <mergeCell ref="D43:D44"/>
    <mergeCell ref="E43:E44"/>
    <mergeCell ref="F43:F44"/>
    <mergeCell ref="G43:G44"/>
    <mergeCell ref="H43:H44"/>
    <mergeCell ref="I43:I44"/>
    <mergeCell ref="S13:S14"/>
    <mergeCell ref="P12:P14"/>
    <mergeCell ref="Q13:Q14"/>
    <mergeCell ref="R13:R14"/>
    <mergeCell ref="R43:R44"/>
    <mergeCell ref="A38:A40"/>
    <mergeCell ref="C43:C44"/>
    <mergeCell ref="D34:D35"/>
    <mergeCell ref="D36:D37"/>
    <mergeCell ref="R29:R30"/>
    <mergeCell ref="S29:S30"/>
    <mergeCell ref="D15:D17"/>
    <mergeCell ref="F18:F19"/>
    <mergeCell ref="Q18:Q22"/>
    <mergeCell ref="O18:O22"/>
    <mergeCell ref="C27:C30"/>
    <mergeCell ref="G55:G58"/>
    <mergeCell ref="H55:H58"/>
    <mergeCell ref="I55:I58"/>
    <mergeCell ref="Q56:Q57"/>
    <mergeCell ref="R56:R57"/>
    <mergeCell ref="S56:S57"/>
    <mergeCell ref="T56:T57"/>
    <mergeCell ref="A59:A64"/>
    <mergeCell ref="B59:B61"/>
    <mergeCell ref="C59:C61"/>
    <mergeCell ref="D59:D61"/>
    <mergeCell ref="E59:E61"/>
    <mergeCell ref="F59:F61"/>
    <mergeCell ref="G59:G61"/>
    <mergeCell ref="H59:H61"/>
    <mergeCell ref="I59:I61"/>
    <mergeCell ref="J59:J61"/>
    <mergeCell ref="L59:L61"/>
    <mergeCell ref="M59:M61"/>
    <mergeCell ref="B63:B64"/>
    <mergeCell ref="C63:C64"/>
    <mergeCell ref="D63:D64"/>
    <mergeCell ref="E63:E64"/>
    <mergeCell ref="F63:F64"/>
    <mergeCell ref="G63:G64"/>
    <mergeCell ref="H63:H64"/>
    <mergeCell ref="I63:I64"/>
    <mergeCell ref="M63:M64"/>
    <mergeCell ref="A66:A71"/>
    <mergeCell ref="B68:B69"/>
    <mergeCell ref="C68:C69"/>
    <mergeCell ref="D68:D69"/>
    <mergeCell ref="E68:E69"/>
    <mergeCell ref="F68:F69"/>
    <mergeCell ref="G68:G69"/>
    <mergeCell ref="H68:H69"/>
    <mergeCell ref="I68:I69"/>
    <mergeCell ref="J68:J69"/>
    <mergeCell ref="L68:L69"/>
    <mergeCell ref="M68:M69"/>
    <mergeCell ref="J63:J64"/>
    <mergeCell ref="L63:L64"/>
    <mergeCell ref="E72:E74"/>
    <mergeCell ref="F72:F74"/>
    <mergeCell ref="G72:G74"/>
    <mergeCell ref="H72:H74"/>
    <mergeCell ref="I72:I74"/>
    <mergeCell ref="J72:J74"/>
    <mergeCell ref="L72:L74"/>
    <mergeCell ref="M72:M74"/>
    <mergeCell ref="O72:O74"/>
    <mergeCell ref="R72:R74"/>
    <mergeCell ref="S72:S74"/>
    <mergeCell ref="T72:T74"/>
    <mergeCell ref="K73:K74"/>
    <mergeCell ref="N73:N74"/>
    <mergeCell ref="P73:P74"/>
    <mergeCell ref="O78:O79"/>
    <mergeCell ref="P78:P79"/>
    <mergeCell ref="Q78:Q79"/>
    <mergeCell ref="R78:R79"/>
    <mergeCell ref="S78:S79"/>
    <mergeCell ref="T78:T79"/>
    <mergeCell ref="K78:K79"/>
    <mergeCell ref="L78:L79"/>
    <mergeCell ref="M78:M79"/>
    <mergeCell ref="N78:N79"/>
    <mergeCell ref="B78:B79"/>
    <mergeCell ref="D78:D79"/>
    <mergeCell ref="E78:E79"/>
    <mergeCell ref="E75:E76"/>
    <mergeCell ref="F75:F76"/>
    <mergeCell ref="G75:G76"/>
    <mergeCell ref="H75:H76"/>
    <mergeCell ref="I75:I76"/>
    <mergeCell ref="J75:J76"/>
    <mergeCell ref="F78:F79"/>
    <mergeCell ref="G78:G79"/>
    <mergeCell ref="H78:H79"/>
    <mergeCell ref="I78:I79"/>
    <mergeCell ref="J78:J79"/>
    <mergeCell ref="S10:S11"/>
    <mergeCell ref="R10:R11"/>
    <mergeCell ref="N13:N14"/>
    <mergeCell ref="A72:A93"/>
    <mergeCell ref="R92:R93"/>
    <mergeCell ref="S92:S93"/>
    <mergeCell ref="T92:T93"/>
    <mergeCell ref="D27:D30"/>
    <mergeCell ref="Q80:Q81"/>
    <mergeCell ref="R80:R81"/>
    <mergeCell ref="S80:S81"/>
    <mergeCell ref="T80:T81"/>
    <mergeCell ref="H80:H81"/>
    <mergeCell ref="I80:I81"/>
    <mergeCell ref="J80:J81"/>
    <mergeCell ref="K80:K81"/>
    <mergeCell ref="L80:L81"/>
    <mergeCell ref="M80:M81"/>
    <mergeCell ref="N80:N81"/>
    <mergeCell ref="O80:O81"/>
    <mergeCell ref="P80:P81"/>
    <mergeCell ref="L75:L76"/>
    <mergeCell ref="M75:M76"/>
    <mergeCell ref="T75:T76"/>
  </mergeCells>
  <printOptions horizontalCentered="1"/>
  <pageMargins left="0.23622047244094491" right="0.23622047244094491" top="0.51181102362204722" bottom="0.51181102362204722" header="0.31496062992125984" footer="0.31496062992125984"/>
  <pageSetup paperSize="5" scale="40"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63"/>
  <sheetViews>
    <sheetView topLeftCell="A3" workbookViewId="0">
      <selection sqref="A1:AF1"/>
    </sheetView>
  </sheetViews>
  <sheetFormatPr baseColWidth="10" defaultColWidth="11.42578125" defaultRowHeight="12.75" x14ac:dyDescent="0.2"/>
  <cols>
    <col min="1" max="1" width="31.42578125" style="1" customWidth="1"/>
    <col min="2" max="2" width="24" style="1" customWidth="1"/>
    <col min="3" max="3" width="25" style="1" customWidth="1"/>
    <col min="4" max="4" width="25.28515625" style="1" customWidth="1"/>
    <col min="5" max="6" width="25.28515625" style="1" hidden="1" customWidth="1"/>
    <col min="7" max="7" width="20.42578125" style="1" hidden="1" customWidth="1"/>
    <col min="8" max="8" width="22.28515625" style="2" hidden="1" customWidth="1"/>
    <col min="9" max="9" width="52" style="2" hidden="1" customWidth="1"/>
    <col min="10" max="10" width="5" style="4" hidden="1" customWidth="1"/>
    <col min="11" max="11" width="4.7109375" style="4" hidden="1" customWidth="1"/>
    <col min="12" max="12" width="12.42578125" style="2" hidden="1" customWidth="1"/>
    <col min="13" max="13" width="13.42578125" style="2" hidden="1" customWidth="1"/>
    <col min="14" max="14" width="16.42578125" style="2" hidden="1" customWidth="1"/>
    <col min="15" max="15" width="21.28515625" style="2" hidden="1" customWidth="1"/>
    <col min="16" max="16" width="42.140625" style="1" hidden="1" customWidth="1"/>
    <col min="17" max="19" width="3.28515625" style="1" hidden="1" customWidth="1"/>
    <col min="20" max="20" width="5.140625" style="1" hidden="1" customWidth="1"/>
    <col min="21" max="21" width="45.42578125" style="1" hidden="1" customWidth="1"/>
    <col min="22" max="22" width="5" style="1" hidden="1" customWidth="1"/>
    <col min="23" max="23" width="6.7109375" style="1" hidden="1" customWidth="1"/>
    <col min="24" max="24" width="14.7109375" style="1" hidden="1" customWidth="1"/>
    <col min="25" max="25" width="24.42578125" style="1" hidden="1" customWidth="1"/>
    <col min="26" max="26" width="17.7109375" style="1" hidden="1" customWidth="1"/>
    <col min="27" max="27" width="20.42578125" style="1" hidden="1" customWidth="1"/>
    <col min="28" max="28" width="17.7109375" style="1" hidden="1" customWidth="1"/>
    <col min="29" max="29" width="41.42578125" style="6" customWidth="1"/>
    <col min="30" max="30" width="22.28515625" style="1" customWidth="1"/>
    <col min="31" max="31" width="18.7109375" style="1" customWidth="1"/>
    <col min="32" max="32" width="39.7109375" style="1" customWidth="1"/>
    <col min="33" max="33" width="23" style="2" hidden="1" customWidth="1"/>
    <col min="34" max="34" width="18.42578125" style="2" hidden="1" customWidth="1"/>
    <col min="35" max="40" width="0" style="2" hidden="1" customWidth="1"/>
    <col min="41" max="16384" width="11.42578125" style="2"/>
  </cols>
  <sheetData>
    <row r="1" spans="1:40" ht="56.65" hidden="1" customHeight="1" x14ac:dyDescent="0.3">
      <c r="A1" s="570" t="s">
        <v>75</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row>
    <row r="2" spans="1:40" ht="48" hidden="1" customHeight="1" thickBot="1" x14ac:dyDescent="0.25"/>
    <row r="3" spans="1:40" ht="30.75" customHeight="1" thickBot="1" x14ac:dyDescent="0.25">
      <c r="A3" s="571" t="s">
        <v>0</v>
      </c>
      <c r="B3" s="572"/>
      <c r="C3" s="572"/>
      <c r="D3" s="572"/>
      <c r="E3" s="572"/>
      <c r="F3" s="572"/>
      <c r="G3" s="32"/>
      <c r="H3" s="573" t="s">
        <v>1</v>
      </c>
      <c r="I3" s="574"/>
      <c r="J3" s="574"/>
      <c r="K3" s="574"/>
      <c r="L3" s="574"/>
      <c r="M3" s="574"/>
      <c r="N3" s="575"/>
      <c r="O3" s="33"/>
      <c r="P3" s="576" t="s">
        <v>2</v>
      </c>
      <c r="Q3" s="577"/>
      <c r="R3" s="577"/>
      <c r="S3" s="577"/>
      <c r="T3" s="577"/>
      <c r="U3" s="577"/>
      <c r="V3" s="577"/>
      <c r="W3" s="577"/>
      <c r="X3" s="577"/>
      <c r="Y3" s="577"/>
      <c r="Z3" s="577"/>
      <c r="AA3" s="577"/>
      <c r="AB3" s="578"/>
      <c r="AC3" s="579" t="s">
        <v>3</v>
      </c>
      <c r="AD3" s="580"/>
      <c r="AE3" s="580"/>
      <c r="AF3" s="581"/>
      <c r="AG3" s="28" t="s">
        <v>225</v>
      </c>
      <c r="AH3" s="18" t="s">
        <v>224</v>
      </c>
      <c r="AI3" s="567" t="s">
        <v>227</v>
      </c>
      <c r="AJ3" s="568"/>
      <c r="AK3" s="568"/>
      <c r="AL3" s="568"/>
      <c r="AM3" s="568"/>
      <c r="AN3" s="569"/>
    </row>
    <row r="4" spans="1:40" ht="28.5" customHeight="1" x14ac:dyDescent="0.2">
      <c r="A4" s="564" t="s">
        <v>4</v>
      </c>
      <c r="B4" s="558" t="s">
        <v>5</v>
      </c>
      <c r="C4" s="558" t="s">
        <v>6</v>
      </c>
      <c r="D4" s="558" t="s">
        <v>7</v>
      </c>
      <c r="E4" s="558" t="s">
        <v>8</v>
      </c>
      <c r="F4" s="558" t="s">
        <v>9</v>
      </c>
      <c r="G4" s="560" t="s">
        <v>10</v>
      </c>
      <c r="H4" s="561"/>
      <c r="I4" s="561"/>
      <c r="J4" s="561"/>
      <c r="K4" s="561"/>
      <c r="L4" s="561"/>
      <c r="M4" s="561"/>
      <c r="N4" s="562"/>
      <c r="O4" s="30"/>
      <c r="P4" s="560" t="s">
        <v>11</v>
      </c>
      <c r="Q4" s="561"/>
      <c r="R4" s="561"/>
      <c r="S4" s="561"/>
      <c r="T4" s="561"/>
      <c r="U4" s="561"/>
      <c r="V4" s="561"/>
      <c r="W4" s="561"/>
      <c r="X4" s="561"/>
      <c r="Y4" s="562"/>
      <c r="Z4" s="30"/>
      <c r="AA4" s="560" t="s">
        <v>12</v>
      </c>
      <c r="AB4" s="562"/>
      <c r="AC4" s="558" t="s">
        <v>13</v>
      </c>
      <c r="AD4" s="558" t="s">
        <v>14</v>
      </c>
      <c r="AE4" s="558" t="s">
        <v>15</v>
      </c>
      <c r="AF4" s="542" t="s">
        <v>16</v>
      </c>
      <c r="AG4" s="545" t="s">
        <v>225</v>
      </c>
      <c r="AH4" s="548" t="s">
        <v>226</v>
      </c>
      <c r="AI4" s="549" t="s">
        <v>228</v>
      </c>
      <c r="AJ4" s="550"/>
      <c r="AK4" s="550"/>
      <c r="AL4" s="550"/>
      <c r="AM4" s="550"/>
      <c r="AN4" s="551"/>
    </row>
    <row r="5" spans="1:40" s="3" customFormat="1" ht="58.5" customHeight="1" x14ac:dyDescent="0.25">
      <c r="A5" s="565"/>
      <c r="B5" s="563"/>
      <c r="C5" s="563"/>
      <c r="D5" s="563"/>
      <c r="E5" s="563"/>
      <c r="F5" s="563"/>
      <c r="G5" s="558" t="s">
        <v>17</v>
      </c>
      <c r="H5" s="558" t="s">
        <v>18</v>
      </c>
      <c r="I5" s="560" t="s">
        <v>19</v>
      </c>
      <c r="J5" s="561"/>
      <c r="K5" s="561"/>
      <c r="L5" s="562"/>
      <c r="M5" s="558" t="s">
        <v>20</v>
      </c>
      <c r="N5" s="558" t="s">
        <v>21</v>
      </c>
      <c r="O5" s="558" t="s">
        <v>22</v>
      </c>
      <c r="P5" s="560" t="s">
        <v>23</v>
      </c>
      <c r="Q5" s="561"/>
      <c r="R5" s="561"/>
      <c r="S5" s="562"/>
      <c r="T5" s="30"/>
      <c r="U5" s="560" t="s">
        <v>24</v>
      </c>
      <c r="V5" s="561"/>
      <c r="W5" s="561"/>
      <c r="X5" s="562"/>
      <c r="Y5" s="30" t="s">
        <v>25</v>
      </c>
      <c r="Z5" s="558" t="s">
        <v>26</v>
      </c>
      <c r="AA5" s="558" t="s">
        <v>27</v>
      </c>
      <c r="AB5" s="558" t="s">
        <v>28</v>
      </c>
      <c r="AC5" s="563"/>
      <c r="AD5" s="563"/>
      <c r="AE5" s="563"/>
      <c r="AF5" s="543"/>
      <c r="AG5" s="546"/>
      <c r="AH5" s="546"/>
      <c r="AI5" s="552"/>
      <c r="AJ5" s="553"/>
      <c r="AK5" s="553"/>
      <c r="AL5" s="553"/>
      <c r="AM5" s="553"/>
      <c r="AN5" s="554"/>
    </row>
    <row r="6" spans="1:40" s="3" customFormat="1" ht="50.65" customHeight="1" thickBot="1" x14ac:dyDescent="0.3">
      <c r="A6" s="566"/>
      <c r="B6" s="559"/>
      <c r="C6" s="559"/>
      <c r="D6" s="559"/>
      <c r="E6" s="559"/>
      <c r="F6" s="559"/>
      <c r="G6" s="559"/>
      <c r="H6" s="559"/>
      <c r="I6" s="31" t="s">
        <v>29</v>
      </c>
      <c r="J6" s="31" t="s">
        <v>30</v>
      </c>
      <c r="K6" s="31" t="s">
        <v>31</v>
      </c>
      <c r="L6" s="7" t="s">
        <v>32</v>
      </c>
      <c r="M6" s="559"/>
      <c r="N6" s="559"/>
      <c r="O6" s="559"/>
      <c r="P6" s="31" t="s">
        <v>33</v>
      </c>
      <c r="Q6" s="31" t="s">
        <v>34</v>
      </c>
      <c r="R6" s="31" t="s">
        <v>35</v>
      </c>
      <c r="S6" s="31" t="s">
        <v>36</v>
      </c>
      <c r="T6" s="31" t="s">
        <v>37</v>
      </c>
      <c r="U6" s="31" t="s">
        <v>38</v>
      </c>
      <c r="V6" s="8" t="s">
        <v>30</v>
      </c>
      <c r="W6" s="8" t="s">
        <v>31</v>
      </c>
      <c r="X6" s="31" t="s">
        <v>39</v>
      </c>
      <c r="Y6" s="31" t="s">
        <v>40</v>
      </c>
      <c r="Z6" s="559"/>
      <c r="AA6" s="559"/>
      <c r="AB6" s="559"/>
      <c r="AC6" s="559"/>
      <c r="AD6" s="559"/>
      <c r="AE6" s="559"/>
      <c r="AF6" s="544"/>
      <c r="AG6" s="547"/>
      <c r="AH6" s="546"/>
      <c r="AI6" s="555"/>
      <c r="AJ6" s="556"/>
      <c r="AK6" s="556"/>
      <c r="AL6" s="556"/>
      <c r="AM6" s="556"/>
      <c r="AN6" s="557"/>
    </row>
    <row r="7" spans="1:40" s="5" customFormat="1" ht="17.25" hidden="1" customHeight="1" x14ac:dyDescent="0.25">
      <c r="A7" s="34"/>
      <c r="B7" s="29"/>
      <c r="C7" s="29"/>
      <c r="D7" s="29"/>
      <c r="E7" s="29"/>
      <c r="F7" s="15"/>
      <c r="G7" s="29"/>
      <c r="H7" s="36"/>
      <c r="I7" s="37"/>
      <c r="J7" s="35" t="s">
        <v>73</v>
      </c>
      <c r="K7" s="35" t="s">
        <v>73</v>
      </c>
      <c r="L7" s="35"/>
      <c r="M7" s="36"/>
      <c r="N7" s="36"/>
      <c r="O7" s="36"/>
      <c r="P7" s="29"/>
      <c r="Q7" s="35"/>
      <c r="R7" s="35"/>
      <c r="S7" s="35"/>
      <c r="T7" s="35"/>
      <c r="U7" s="37"/>
      <c r="V7" s="35"/>
      <c r="W7" s="35"/>
      <c r="X7" s="35"/>
      <c r="Y7" s="35"/>
      <c r="Z7" s="35"/>
      <c r="AA7" s="35"/>
      <c r="AB7" s="35"/>
      <c r="AC7" s="29"/>
      <c r="AD7" s="29"/>
      <c r="AE7" s="29"/>
      <c r="AF7" s="44"/>
    </row>
    <row r="8" spans="1:40" ht="26.65" customHeight="1" x14ac:dyDescent="0.2">
      <c r="A8" s="540"/>
      <c r="B8" s="495" t="s">
        <v>217</v>
      </c>
      <c r="C8" s="464" t="s">
        <v>103</v>
      </c>
      <c r="D8" s="464" t="s">
        <v>129</v>
      </c>
      <c r="E8" s="522" t="s">
        <v>130</v>
      </c>
      <c r="F8" s="464" t="s">
        <v>131</v>
      </c>
      <c r="G8" s="464">
        <v>2</v>
      </c>
      <c r="H8" s="501" t="str">
        <f>IF(G8=1,"RARA VEZ",IF(G8=2,"IMPROBABLE",IF(G8=3,"POSIBLE",IF(G8=4,"PROBABLE",IF(G8=5,"CASI SEGURO"," ")))))</f>
        <v>IMPROBABLE</v>
      </c>
      <c r="I8" s="43" t="s">
        <v>41</v>
      </c>
      <c r="J8" s="12" t="s">
        <v>73</v>
      </c>
      <c r="K8" s="41"/>
      <c r="L8" s="470">
        <f>COUNTIF(J8:J39,"x")</f>
        <v>7</v>
      </c>
      <c r="M8" s="501" t="str">
        <f>IF(L8&lt;6,"5",IF(L8&gt;11,"20",IF(L53&gt;6,"10","10 ")))</f>
        <v xml:space="preserve">10 </v>
      </c>
      <c r="N8" s="505">
        <f>(G8*M8)</f>
        <v>20</v>
      </c>
      <c r="O8" s="505" t="str">
        <f>IF(N8&lt;11,"BAJA",IF(N8&gt;59,"EXTREMA",IF(N8=15,"MODERADA",IF(N8=20,"MODERADA",IF(N8=25,"MODERADA",IF(N8=30,"ALTA",IF(N8=40,"ALTA",IF(N8=50,"ALTA"," "))))))))</f>
        <v>MODERADA</v>
      </c>
      <c r="P8" s="464" t="s">
        <v>132</v>
      </c>
      <c r="Q8" s="455"/>
      <c r="R8" s="455" t="s">
        <v>74</v>
      </c>
      <c r="S8" s="455"/>
      <c r="T8" s="476" t="s">
        <v>42</v>
      </c>
      <c r="U8" s="43" t="s">
        <v>43</v>
      </c>
      <c r="V8" s="16"/>
      <c r="W8" s="16" t="s">
        <v>73</v>
      </c>
      <c r="X8" s="470">
        <f>SUM(IF(V8="x",15)+IF(V9="x",5)+IF(V10="x",15)+IF(V11="x",10)+IF(V12="x",15)+IF(V13="x",10)+IF(V14="x",30))</f>
        <v>40</v>
      </c>
      <c r="Y8" s="461">
        <f>AVERAGE(X8:X35)</f>
        <v>10</v>
      </c>
      <c r="Z8" s="461" t="str">
        <f>IF(Y8&lt;86,"DEBIL",IF(Y8&gt;95,"FUERTE",IF(Y8=86,"MODERADO",IF(Y8=87,"MODERADO",IF(Y8=88,"MODERADO",IF(Y8=89,"MODERADO",IF(Y8=90,"MODERADO",IF(Y8=91,"MODERADO",IF(Y8=92,"MODERADO",IF(Y8=93,"MODERADO",IF(Y8=94,"MODERADO",IF(Y8=95,"MODERADO"," "))))))))))))</f>
        <v>DEBIL</v>
      </c>
      <c r="AA8" s="458" t="str">
        <f>IF(Y8&lt;85,O8," ")</f>
        <v>MODERADA</v>
      </c>
      <c r="AB8" s="461" t="s">
        <v>44</v>
      </c>
      <c r="AC8" s="498" t="s">
        <v>144</v>
      </c>
      <c r="AD8" s="498" t="s">
        <v>145</v>
      </c>
      <c r="AE8" s="498" t="s">
        <v>94</v>
      </c>
      <c r="AF8" s="498" t="s">
        <v>258</v>
      </c>
      <c r="AG8" s="437" t="s">
        <v>231</v>
      </c>
      <c r="AH8" s="437" t="s">
        <v>232</v>
      </c>
      <c r="AI8" s="440"/>
      <c r="AJ8" s="441"/>
      <c r="AK8" s="441"/>
      <c r="AL8" s="441"/>
      <c r="AM8" s="441"/>
      <c r="AN8" s="442"/>
    </row>
    <row r="9" spans="1:40" ht="25.5" customHeight="1" x14ac:dyDescent="0.2">
      <c r="A9" s="540"/>
      <c r="B9" s="496"/>
      <c r="C9" s="465"/>
      <c r="D9" s="465"/>
      <c r="E9" s="523"/>
      <c r="F9" s="465"/>
      <c r="G9" s="465"/>
      <c r="H9" s="502"/>
      <c r="I9" s="519" t="s">
        <v>45</v>
      </c>
      <c r="J9" s="449" t="s">
        <v>73</v>
      </c>
      <c r="K9" s="449"/>
      <c r="L9" s="471"/>
      <c r="M9" s="502"/>
      <c r="N9" s="506"/>
      <c r="O9" s="506"/>
      <c r="P9" s="465"/>
      <c r="Q9" s="456"/>
      <c r="R9" s="456"/>
      <c r="S9" s="456"/>
      <c r="T9" s="477"/>
      <c r="U9" s="42" t="s">
        <v>46</v>
      </c>
      <c r="V9" s="9" t="s">
        <v>73</v>
      </c>
      <c r="W9" s="9"/>
      <c r="X9" s="471"/>
      <c r="Y9" s="462"/>
      <c r="Z9" s="462"/>
      <c r="AA9" s="459"/>
      <c r="AB9" s="462"/>
      <c r="AC9" s="499"/>
      <c r="AD9" s="499"/>
      <c r="AE9" s="499"/>
      <c r="AF9" s="499"/>
      <c r="AG9" s="438"/>
      <c r="AH9" s="438"/>
      <c r="AI9" s="443"/>
      <c r="AJ9" s="444"/>
      <c r="AK9" s="444"/>
      <c r="AL9" s="444"/>
      <c r="AM9" s="444"/>
      <c r="AN9" s="445"/>
    </row>
    <row r="10" spans="1:40" ht="14.65" customHeight="1" x14ac:dyDescent="0.2">
      <c r="A10" s="540"/>
      <c r="B10" s="496"/>
      <c r="C10" s="465"/>
      <c r="D10" s="465"/>
      <c r="E10" s="523"/>
      <c r="F10" s="465"/>
      <c r="G10" s="465"/>
      <c r="H10" s="502"/>
      <c r="I10" s="520"/>
      <c r="J10" s="450"/>
      <c r="K10" s="450"/>
      <c r="L10" s="471"/>
      <c r="M10" s="502"/>
      <c r="N10" s="506"/>
      <c r="O10" s="506"/>
      <c r="P10" s="465"/>
      <c r="Q10" s="456"/>
      <c r="R10" s="456"/>
      <c r="S10" s="456"/>
      <c r="T10" s="477"/>
      <c r="U10" s="42" t="s">
        <v>47</v>
      </c>
      <c r="V10" s="9"/>
      <c r="W10" s="9" t="s">
        <v>73</v>
      </c>
      <c r="X10" s="471"/>
      <c r="Y10" s="462"/>
      <c r="Z10" s="462"/>
      <c r="AA10" s="459"/>
      <c r="AB10" s="462"/>
      <c r="AC10" s="499"/>
      <c r="AD10" s="499"/>
      <c r="AE10" s="499"/>
      <c r="AF10" s="499"/>
      <c r="AG10" s="438"/>
      <c r="AH10" s="438"/>
      <c r="AI10" s="443"/>
      <c r="AJ10" s="444"/>
      <c r="AK10" s="444"/>
      <c r="AL10" s="444"/>
      <c r="AM10" s="444"/>
      <c r="AN10" s="445"/>
    </row>
    <row r="11" spans="1:40" ht="14.65" customHeight="1" x14ac:dyDescent="0.2">
      <c r="A11" s="540"/>
      <c r="B11" s="496"/>
      <c r="C11" s="465"/>
      <c r="D11" s="465"/>
      <c r="E11" s="523"/>
      <c r="F11" s="465"/>
      <c r="G11" s="465"/>
      <c r="H11" s="502"/>
      <c r="I11" s="521"/>
      <c r="J11" s="451"/>
      <c r="K11" s="451"/>
      <c r="L11" s="471"/>
      <c r="M11" s="502"/>
      <c r="N11" s="506"/>
      <c r="O11" s="506"/>
      <c r="P11" s="465"/>
      <c r="Q11" s="456"/>
      <c r="R11" s="456"/>
      <c r="S11" s="456"/>
      <c r="T11" s="477"/>
      <c r="U11" s="42" t="s">
        <v>48</v>
      </c>
      <c r="V11" s="9" t="s">
        <v>73</v>
      </c>
      <c r="W11" s="9"/>
      <c r="X11" s="471"/>
      <c r="Y11" s="462"/>
      <c r="Z11" s="462"/>
      <c r="AA11" s="459"/>
      <c r="AB11" s="462"/>
      <c r="AC11" s="499"/>
      <c r="AD11" s="499"/>
      <c r="AE11" s="499"/>
      <c r="AF11" s="499"/>
      <c r="AG11" s="438"/>
      <c r="AH11" s="438"/>
      <c r="AI11" s="443"/>
      <c r="AJ11" s="444"/>
      <c r="AK11" s="444"/>
      <c r="AL11" s="444"/>
      <c r="AM11" s="444"/>
      <c r="AN11" s="445"/>
    </row>
    <row r="12" spans="1:40" ht="25.5" customHeight="1" x14ac:dyDescent="0.2">
      <c r="A12" s="540"/>
      <c r="B12" s="496"/>
      <c r="C12" s="465"/>
      <c r="D12" s="465"/>
      <c r="E12" s="523"/>
      <c r="F12" s="465"/>
      <c r="G12" s="465"/>
      <c r="H12" s="502"/>
      <c r="I12" s="42" t="s">
        <v>49</v>
      </c>
      <c r="J12" s="40"/>
      <c r="K12" s="40" t="s">
        <v>73</v>
      </c>
      <c r="L12" s="471"/>
      <c r="M12" s="502"/>
      <c r="N12" s="506"/>
      <c r="O12" s="506"/>
      <c r="P12" s="465"/>
      <c r="Q12" s="456"/>
      <c r="R12" s="456"/>
      <c r="S12" s="456"/>
      <c r="T12" s="477"/>
      <c r="U12" s="42" t="s">
        <v>50</v>
      </c>
      <c r="V12" s="9" t="s">
        <v>73</v>
      </c>
      <c r="W12" s="9"/>
      <c r="X12" s="471"/>
      <c r="Y12" s="462"/>
      <c r="Z12" s="462"/>
      <c r="AA12" s="459"/>
      <c r="AB12" s="462"/>
      <c r="AC12" s="499"/>
      <c r="AD12" s="499"/>
      <c r="AE12" s="499"/>
      <c r="AF12" s="499"/>
      <c r="AG12" s="438"/>
      <c r="AH12" s="438"/>
      <c r="AI12" s="443"/>
      <c r="AJ12" s="444"/>
      <c r="AK12" s="444"/>
      <c r="AL12" s="444"/>
      <c r="AM12" s="444"/>
      <c r="AN12" s="445"/>
    </row>
    <row r="13" spans="1:40" ht="25.5" customHeight="1" x14ac:dyDescent="0.2">
      <c r="A13" s="540"/>
      <c r="B13" s="496"/>
      <c r="C13" s="465"/>
      <c r="D13" s="465"/>
      <c r="E13" s="523"/>
      <c r="F13" s="465"/>
      <c r="G13" s="465"/>
      <c r="H13" s="502"/>
      <c r="I13" s="519" t="s">
        <v>51</v>
      </c>
      <c r="J13" s="449"/>
      <c r="K13" s="449" t="s">
        <v>73</v>
      </c>
      <c r="L13" s="471"/>
      <c r="M13" s="502"/>
      <c r="N13" s="506"/>
      <c r="O13" s="506"/>
      <c r="P13" s="465"/>
      <c r="Q13" s="456"/>
      <c r="R13" s="456"/>
      <c r="S13" s="456"/>
      <c r="T13" s="477"/>
      <c r="U13" s="42" t="s">
        <v>52</v>
      </c>
      <c r="V13" s="9" t="s">
        <v>73</v>
      </c>
      <c r="W13" s="9"/>
      <c r="X13" s="471"/>
      <c r="Y13" s="462"/>
      <c r="Z13" s="462"/>
      <c r="AA13" s="459"/>
      <c r="AB13" s="462"/>
      <c r="AC13" s="499"/>
      <c r="AD13" s="499"/>
      <c r="AE13" s="499"/>
      <c r="AF13" s="499"/>
      <c r="AG13" s="438"/>
      <c r="AH13" s="438"/>
      <c r="AI13" s="443"/>
      <c r="AJ13" s="444"/>
      <c r="AK13" s="444"/>
      <c r="AL13" s="444"/>
      <c r="AM13" s="444"/>
      <c r="AN13" s="445"/>
    </row>
    <row r="14" spans="1:40" ht="14.65" customHeight="1" x14ac:dyDescent="0.2">
      <c r="A14" s="540"/>
      <c r="B14" s="496"/>
      <c r="C14" s="465"/>
      <c r="D14" s="465"/>
      <c r="E14" s="523"/>
      <c r="F14" s="465"/>
      <c r="G14" s="465"/>
      <c r="H14" s="502"/>
      <c r="I14" s="520"/>
      <c r="J14" s="450"/>
      <c r="K14" s="450"/>
      <c r="L14" s="471"/>
      <c r="M14" s="502"/>
      <c r="N14" s="506"/>
      <c r="O14" s="506"/>
      <c r="P14" s="494"/>
      <c r="Q14" s="457"/>
      <c r="R14" s="457"/>
      <c r="S14" s="457"/>
      <c r="T14" s="478"/>
      <c r="U14" s="42" t="s">
        <v>53</v>
      </c>
      <c r="V14" s="9"/>
      <c r="W14" s="9" t="s">
        <v>73</v>
      </c>
      <c r="X14" s="472"/>
      <c r="Y14" s="462"/>
      <c r="Z14" s="462"/>
      <c r="AA14" s="459"/>
      <c r="AB14" s="462"/>
      <c r="AC14" s="499"/>
      <c r="AD14" s="499"/>
      <c r="AE14" s="499"/>
      <c r="AF14" s="499"/>
      <c r="AG14" s="438"/>
      <c r="AH14" s="438"/>
      <c r="AI14" s="443"/>
      <c r="AJ14" s="444"/>
      <c r="AK14" s="444"/>
      <c r="AL14" s="444"/>
      <c r="AM14" s="444"/>
      <c r="AN14" s="445"/>
    </row>
    <row r="15" spans="1:40" ht="25.5" customHeight="1" x14ac:dyDescent="0.2">
      <c r="A15" s="540"/>
      <c r="B15" s="496"/>
      <c r="C15" s="465"/>
      <c r="D15" s="465"/>
      <c r="E15" s="523"/>
      <c r="F15" s="465"/>
      <c r="G15" s="465"/>
      <c r="H15" s="502"/>
      <c r="I15" s="521"/>
      <c r="J15" s="451"/>
      <c r="K15" s="451"/>
      <c r="L15" s="471"/>
      <c r="M15" s="502"/>
      <c r="N15" s="506"/>
      <c r="O15" s="506"/>
      <c r="P15" s="452"/>
      <c r="Q15" s="455"/>
      <c r="R15" s="455"/>
      <c r="S15" s="455"/>
      <c r="T15" s="476" t="s">
        <v>54</v>
      </c>
      <c r="U15" s="42" t="s">
        <v>43</v>
      </c>
      <c r="V15" s="9"/>
      <c r="W15" s="9"/>
      <c r="X15" s="470">
        <f>SUM(IF(V15="x",15)+IF(V16="x",5)+IF(V17="x",15)+IF(V18="x",10)+IF(V19="x",15)+IF(V20="x",10)+IF(V21="x",30))</f>
        <v>0</v>
      </c>
      <c r="Y15" s="462"/>
      <c r="Z15" s="462"/>
      <c r="AA15" s="459"/>
      <c r="AB15" s="462"/>
      <c r="AC15" s="499"/>
      <c r="AD15" s="499"/>
      <c r="AE15" s="499"/>
      <c r="AF15" s="499"/>
      <c r="AG15" s="438"/>
      <c r="AH15" s="438"/>
      <c r="AI15" s="443"/>
      <c r="AJ15" s="444"/>
      <c r="AK15" s="444"/>
      <c r="AL15" s="444"/>
      <c r="AM15" s="444"/>
      <c r="AN15" s="445"/>
    </row>
    <row r="16" spans="1:40" ht="25.5" customHeight="1" x14ac:dyDescent="0.2">
      <c r="A16" s="540"/>
      <c r="B16" s="496"/>
      <c r="C16" s="465"/>
      <c r="D16" s="465"/>
      <c r="E16" s="523"/>
      <c r="F16" s="465"/>
      <c r="G16" s="465"/>
      <c r="H16" s="502"/>
      <c r="I16" s="519" t="s">
        <v>55</v>
      </c>
      <c r="J16" s="449" t="s">
        <v>73</v>
      </c>
      <c r="K16" s="449"/>
      <c r="L16" s="471"/>
      <c r="M16" s="502"/>
      <c r="N16" s="506"/>
      <c r="O16" s="506"/>
      <c r="P16" s="453"/>
      <c r="Q16" s="456"/>
      <c r="R16" s="456"/>
      <c r="S16" s="456"/>
      <c r="T16" s="477"/>
      <c r="U16" s="42" t="s">
        <v>46</v>
      </c>
      <c r="V16" s="9"/>
      <c r="W16" s="9"/>
      <c r="X16" s="471"/>
      <c r="Y16" s="462"/>
      <c r="Z16" s="462"/>
      <c r="AA16" s="459"/>
      <c r="AB16" s="462"/>
      <c r="AC16" s="499"/>
      <c r="AD16" s="499"/>
      <c r="AE16" s="499"/>
      <c r="AF16" s="499"/>
      <c r="AG16" s="438"/>
      <c r="AH16" s="438"/>
      <c r="AI16" s="443"/>
      <c r="AJ16" s="444"/>
      <c r="AK16" s="444"/>
      <c r="AL16" s="444"/>
      <c r="AM16" s="444"/>
      <c r="AN16" s="445"/>
    </row>
    <row r="17" spans="1:40" ht="13.15" customHeight="1" x14ac:dyDescent="0.2">
      <c r="A17" s="540"/>
      <c r="B17" s="496"/>
      <c r="C17" s="465"/>
      <c r="D17" s="465"/>
      <c r="E17" s="523"/>
      <c r="F17" s="465"/>
      <c r="G17" s="465"/>
      <c r="H17" s="502"/>
      <c r="I17" s="520"/>
      <c r="J17" s="450"/>
      <c r="K17" s="450"/>
      <c r="L17" s="471"/>
      <c r="M17" s="502"/>
      <c r="N17" s="506"/>
      <c r="O17" s="506"/>
      <c r="P17" s="453"/>
      <c r="Q17" s="456"/>
      <c r="R17" s="456"/>
      <c r="S17" s="456"/>
      <c r="T17" s="477"/>
      <c r="U17" s="42" t="s">
        <v>47</v>
      </c>
      <c r="V17" s="9"/>
      <c r="W17" s="9"/>
      <c r="X17" s="471"/>
      <c r="Y17" s="462"/>
      <c r="Z17" s="462"/>
      <c r="AA17" s="459"/>
      <c r="AB17" s="462"/>
      <c r="AC17" s="499"/>
      <c r="AD17" s="499"/>
      <c r="AE17" s="499"/>
      <c r="AF17" s="499"/>
      <c r="AG17" s="438"/>
      <c r="AH17" s="438"/>
      <c r="AI17" s="443"/>
      <c r="AJ17" s="444"/>
      <c r="AK17" s="444"/>
      <c r="AL17" s="444"/>
      <c r="AM17" s="444"/>
      <c r="AN17" s="445"/>
    </row>
    <row r="18" spans="1:40" ht="13.15" customHeight="1" x14ac:dyDescent="0.2">
      <c r="A18" s="540"/>
      <c r="B18" s="496"/>
      <c r="C18" s="465"/>
      <c r="D18" s="465"/>
      <c r="E18" s="523"/>
      <c r="F18" s="465"/>
      <c r="G18" s="465"/>
      <c r="H18" s="502"/>
      <c r="I18" s="521"/>
      <c r="J18" s="451"/>
      <c r="K18" s="451"/>
      <c r="L18" s="471"/>
      <c r="M18" s="502"/>
      <c r="N18" s="506"/>
      <c r="O18" s="506"/>
      <c r="P18" s="453"/>
      <c r="Q18" s="456"/>
      <c r="R18" s="456"/>
      <c r="S18" s="456"/>
      <c r="T18" s="477"/>
      <c r="U18" s="42" t="s">
        <v>48</v>
      </c>
      <c r="V18" s="9"/>
      <c r="W18" s="9"/>
      <c r="X18" s="471"/>
      <c r="Y18" s="462"/>
      <c r="Z18" s="462"/>
      <c r="AA18" s="459"/>
      <c r="AB18" s="462"/>
      <c r="AC18" s="499"/>
      <c r="AD18" s="499"/>
      <c r="AE18" s="499"/>
      <c r="AF18" s="499"/>
      <c r="AG18" s="438"/>
      <c r="AH18" s="438"/>
      <c r="AI18" s="443"/>
      <c r="AJ18" s="444"/>
      <c r="AK18" s="444"/>
      <c r="AL18" s="444"/>
      <c r="AM18" s="444"/>
      <c r="AN18" s="445"/>
    </row>
    <row r="19" spans="1:40" ht="25.5" customHeight="1" x14ac:dyDescent="0.2">
      <c r="A19" s="540"/>
      <c r="B19" s="496"/>
      <c r="C19" s="465"/>
      <c r="D19" s="465"/>
      <c r="E19" s="523"/>
      <c r="F19" s="465"/>
      <c r="G19" s="465"/>
      <c r="H19" s="502"/>
      <c r="I19" s="42" t="s">
        <v>56</v>
      </c>
      <c r="J19" s="40"/>
      <c r="K19" s="40" t="s">
        <v>73</v>
      </c>
      <c r="L19" s="471"/>
      <c r="M19" s="502"/>
      <c r="N19" s="506"/>
      <c r="O19" s="506"/>
      <c r="P19" s="453"/>
      <c r="Q19" s="456"/>
      <c r="R19" s="456"/>
      <c r="S19" s="456"/>
      <c r="T19" s="477"/>
      <c r="U19" s="42" t="s">
        <v>50</v>
      </c>
      <c r="V19" s="9"/>
      <c r="W19" s="9"/>
      <c r="X19" s="471"/>
      <c r="Y19" s="462"/>
      <c r="Z19" s="462"/>
      <c r="AA19" s="459"/>
      <c r="AB19" s="462"/>
      <c r="AC19" s="499"/>
      <c r="AD19" s="499"/>
      <c r="AE19" s="499"/>
      <c r="AF19" s="499"/>
      <c r="AG19" s="438"/>
      <c r="AH19" s="438"/>
      <c r="AI19" s="443"/>
      <c r="AJ19" s="444"/>
      <c r="AK19" s="444"/>
      <c r="AL19" s="444"/>
      <c r="AM19" s="444"/>
      <c r="AN19" s="445"/>
    </row>
    <row r="20" spans="1:40" ht="25.5" customHeight="1" x14ac:dyDescent="0.2">
      <c r="A20" s="540"/>
      <c r="B20" s="496"/>
      <c r="C20" s="465"/>
      <c r="D20" s="465"/>
      <c r="E20" s="523"/>
      <c r="F20" s="465"/>
      <c r="G20" s="465"/>
      <c r="H20" s="502"/>
      <c r="I20" s="519" t="s">
        <v>57</v>
      </c>
      <c r="J20" s="449" t="s">
        <v>73</v>
      </c>
      <c r="K20" s="449"/>
      <c r="L20" s="471"/>
      <c r="M20" s="502"/>
      <c r="N20" s="506"/>
      <c r="O20" s="506"/>
      <c r="P20" s="453"/>
      <c r="Q20" s="456"/>
      <c r="R20" s="456"/>
      <c r="S20" s="456"/>
      <c r="T20" s="477"/>
      <c r="U20" s="42" t="s">
        <v>52</v>
      </c>
      <c r="V20" s="9"/>
      <c r="W20" s="9"/>
      <c r="X20" s="471"/>
      <c r="Y20" s="462"/>
      <c r="Z20" s="462"/>
      <c r="AA20" s="459"/>
      <c r="AB20" s="462"/>
      <c r="AC20" s="499"/>
      <c r="AD20" s="499"/>
      <c r="AE20" s="499"/>
      <c r="AF20" s="499"/>
      <c r="AG20" s="438"/>
      <c r="AH20" s="438"/>
      <c r="AI20" s="443"/>
      <c r="AJ20" s="444"/>
      <c r="AK20" s="444"/>
      <c r="AL20" s="444"/>
      <c r="AM20" s="444"/>
      <c r="AN20" s="445"/>
    </row>
    <row r="21" spans="1:40" ht="13.15" customHeight="1" x14ac:dyDescent="0.2">
      <c r="A21" s="540"/>
      <c r="B21" s="496"/>
      <c r="C21" s="465"/>
      <c r="D21" s="465"/>
      <c r="E21" s="523"/>
      <c r="F21" s="465"/>
      <c r="G21" s="465"/>
      <c r="H21" s="502"/>
      <c r="I21" s="520"/>
      <c r="J21" s="450"/>
      <c r="K21" s="450"/>
      <c r="L21" s="471"/>
      <c r="M21" s="502"/>
      <c r="N21" s="506"/>
      <c r="O21" s="506"/>
      <c r="P21" s="454"/>
      <c r="Q21" s="457"/>
      <c r="R21" s="457"/>
      <c r="S21" s="457"/>
      <c r="T21" s="478"/>
      <c r="U21" s="42" t="s">
        <v>53</v>
      </c>
      <c r="V21" s="9"/>
      <c r="W21" s="9"/>
      <c r="X21" s="472"/>
      <c r="Y21" s="462"/>
      <c r="Z21" s="462"/>
      <c r="AA21" s="459"/>
      <c r="AB21" s="462"/>
      <c r="AC21" s="499"/>
      <c r="AD21" s="499"/>
      <c r="AE21" s="499"/>
      <c r="AF21" s="499"/>
      <c r="AG21" s="438"/>
      <c r="AH21" s="438"/>
      <c r="AI21" s="443"/>
      <c r="AJ21" s="444"/>
      <c r="AK21" s="444"/>
      <c r="AL21" s="444"/>
      <c r="AM21" s="444"/>
      <c r="AN21" s="445"/>
    </row>
    <row r="22" spans="1:40" ht="25.5" customHeight="1" x14ac:dyDescent="0.2">
      <c r="A22" s="540"/>
      <c r="B22" s="496"/>
      <c r="C22" s="465"/>
      <c r="D22" s="465"/>
      <c r="E22" s="523"/>
      <c r="F22" s="465"/>
      <c r="G22" s="465"/>
      <c r="H22" s="502"/>
      <c r="I22" s="521"/>
      <c r="J22" s="451"/>
      <c r="K22" s="451"/>
      <c r="L22" s="471"/>
      <c r="M22" s="502"/>
      <c r="N22" s="506"/>
      <c r="O22" s="506"/>
      <c r="P22" s="491"/>
      <c r="Q22" s="455"/>
      <c r="R22" s="455"/>
      <c r="S22" s="455"/>
      <c r="T22" s="476" t="s">
        <v>58</v>
      </c>
      <c r="U22" s="42" t="s">
        <v>43</v>
      </c>
      <c r="V22" s="9"/>
      <c r="W22" s="9"/>
      <c r="X22" s="470">
        <f>SUM(IF(V22="x",15)+IF(V23="x",5)+IF(V24="x",15)+IF(V25="x",10)+IF(V26="x",15)+IF(V27="x",10)+IF(V28="x",30))</f>
        <v>0</v>
      </c>
      <c r="Y22" s="462"/>
      <c r="Z22" s="462"/>
      <c r="AA22" s="459"/>
      <c r="AB22" s="462"/>
      <c r="AC22" s="499"/>
      <c r="AD22" s="499"/>
      <c r="AE22" s="499"/>
      <c r="AF22" s="499"/>
      <c r="AG22" s="438"/>
      <c r="AH22" s="438"/>
      <c r="AI22" s="443"/>
      <c r="AJ22" s="444"/>
      <c r="AK22" s="444"/>
      <c r="AL22" s="444"/>
      <c r="AM22" s="444"/>
      <c r="AN22" s="445"/>
    </row>
    <row r="23" spans="1:40" ht="26.65" customHeight="1" x14ac:dyDescent="0.2">
      <c r="A23" s="540"/>
      <c r="B23" s="496"/>
      <c r="C23" s="465"/>
      <c r="D23" s="465"/>
      <c r="E23" s="523"/>
      <c r="F23" s="465"/>
      <c r="G23" s="465"/>
      <c r="H23" s="502"/>
      <c r="I23" s="519" t="s">
        <v>59</v>
      </c>
      <c r="J23" s="449"/>
      <c r="K23" s="449" t="s">
        <v>73</v>
      </c>
      <c r="L23" s="471"/>
      <c r="M23" s="502"/>
      <c r="N23" s="506"/>
      <c r="O23" s="506"/>
      <c r="P23" s="492"/>
      <c r="Q23" s="456"/>
      <c r="R23" s="456"/>
      <c r="S23" s="456"/>
      <c r="T23" s="477"/>
      <c r="U23" s="42" t="s">
        <v>46</v>
      </c>
      <c r="V23" s="9"/>
      <c r="W23" s="9"/>
      <c r="X23" s="471"/>
      <c r="Y23" s="462"/>
      <c r="Z23" s="462"/>
      <c r="AA23" s="459"/>
      <c r="AB23" s="462"/>
      <c r="AC23" s="499"/>
      <c r="AD23" s="499"/>
      <c r="AE23" s="499"/>
      <c r="AF23" s="499"/>
      <c r="AG23" s="438"/>
      <c r="AH23" s="438"/>
      <c r="AI23" s="443"/>
      <c r="AJ23" s="444"/>
      <c r="AK23" s="444"/>
      <c r="AL23" s="444"/>
      <c r="AM23" s="444"/>
      <c r="AN23" s="445"/>
    </row>
    <row r="24" spans="1:40" ht="13.15" customHeight="1" x14ac:dyDescent="0.2">
      <c r="A24" s="540"/>
      <c r="B24" s="496"/>
      <c r="C24" s="465"/>
      <c r="D24" s="465"/>
      <c r="E24" s="523"/>
      <c r="F24" s="465"/>
      <c r="G24" s="465"/>
      <c r="H24" s="502"/>
      <c r="I24" s="520"/>
      <c r="J24" s="450"/>
      <c r="K24" s="450"/>
      <c r="L24" s="471"/>
      <c r="M24" s="502"/>
      <c r="N24" s="506"/>
      <c r="O24" s="506"/>
      <c r="P24" s="492"/>
      <c r="Q24" s="456"/>
      <c r="R24" s="456"/>
      <c r="S24" s="456"/>
      <c r="T24" s="477"/>
      <c r="U24" s="42" t="s">
        <v>47</v>
      </c>
      <c r="V24" s="9"/>
      <c r="W24" s="9"/>
      <c r="X24" s="471"/>
      <c r="Y24" s="462"/>
      <c r="Z24" s="462"/>
      <c r="AA24" s="459"/>
      <c r="AB24" s="462"/>
      <c r="AC24" s="499"/>
      <c r="AD24" s="499"/>
      <c r="AE24" s="499"/>
      <c r="AF24" s="499"/>
      <c r="AG24" s="438"/>
      <c r="AH24" s="438"/>
      <c r="AI24" s="443"/>
      <c r="AJ24" s="444"/>
      <c r="AK24" s="444"/>
      <c r="AL24" s="444"/>
      <c r="AM24" s="444"/>
      <c r="AN24" s="445"/>
    </row>
    <row r="25" spans="1:40" ht="13.15" customHeight="1" x14ac:dyDescent="0.2">
      <c r="A25" s="540"/>
      <c r="B25" s="496"/>
      <c r="C25" s="465"/>
      <c r="D25" s="465"/>
      <c r="E25" s="523"/>
      <c r="F25" s="465"/>
      <c r="G25" s="465"/>
      <c r="H25" s="502"/>
      <c r="I25" s="520"/>
      <c r="J25" s="450"/>
      <c r="K25" s="450"/>
      <c r="L25" s="471"/>
      <c r="M25" s="502"/>
      <c r="N25" s="506"/>
      <c r="O25" s="506"/>
      <c r="P25" s="492"/>
      <c r="Q25" s="456"/>
      <c r="R25" s="456"/>
      <c r="S25" s="456"/>
      <c r="T25" s="477"/>
      <c r="U25" s="42" t="s">
        <v>48</v>
      </c>
      <c r="V25" s="9"/>
      <c r="W25" s="9"/>
      <c r="X25" s="471"/>
      <c r="Y25" s="462"/>
      <c r="Z25" s="462"/>
      <c r="AA25" s="459"/>
      <c r="AB25" s="462"/>
      <c r="AC25" s="499"/>
      <c r="AD25" s="499"/>
      <c r="AE25" s="499"/>
      <c r="AF25" s="499"/>
      <c r="AG25" s="438"/>
      <c r="AH25" s="438"/>
      <c r="AI25" s="443"/>
      <c r="AJ25" s="444"/>
      <c r="AK25" s="444"/>
      <c r="AL25" s="444"/>
      <c r="AM25" s="444"/>
      <c r="AN25" s="445"/>
    </row>
    <row r="26" spans="1:40" ht="25.5" customHeight="1" x14ac:dyDescent="0.2">
      <c r="A26" s="540"/>
      <c r="B26" s="496"/>
      <c r="C26" s="465"/>
      <c r="D26" s="465"/>
      <c r="E26" s="523"/>
      <c r="F26" s="465"/>
      <c r="G26" s="465"/>
      <c r="H26" s="502"/>
      <c r="I26" s="521"/>
      <c r="J26" s="451"/>
      <c r="K26" s="451"/>
      <c r="L26" s="471"/>
      <c r="M26" s="502"/>
      <c r="N26" s="506"/>
      <c r="O26" s="506"/>
      <c r="P26" s="492"/>
      <c r="Q26" s="456"/>
      <c r="R26" s="456"/>
      <c r="S26" s="456"/>
      <c r="T26" s="477"/>
      <c r="U26" s="42" t="s">
        <v>50</v>
      </c>
      <c r="V26" s="9"/>
      <c r="W26" s="9"/>
      <c r="X26" s="471"/>
      <c r="Y26" s="462"/>
      <c r="Z26" s="462"/>
      <c r="AA26" s="459"/>
      <c r="AB26" s="462"/>
      <c r="AC26" s="499"/>
      <c r="AD26" s="499"/>
      <c r="AE26" s="499"/>
      <c r="AF26" s="499"/>
      <c r="AG26" s="438"/>
      <c r="AH26" s="438"/>
      <c r="AI26" s="443"/>
      <c r="AJ26" s="444"/>
      <c r="AK26" s="444"/>
      <c r="AL26" s="444"/>
      <c r="AM26" s="444"/>
      <c r="AN26" s="445"/>
    </row>
    <row r="27" spans="1:40" ht="25.5" customHeight="1" x14ac:dyDescent="0.2">
      <c r="A27" s="540"/>
      <c r="B27" s="496"/>
      <c r="C27" s="465"/>
      <c r="D27" s="465"/>
      <c r="E27" s="523"/>
      <c r="F27" s="465"/>
      <c r="G27" s="465"/>
      <c r="H27" s="502"/>
      <c r="I27" s="42" t="s">
        <v>60</v>
      </c>
      <c r="J27" s="40" t="s">
        <v>73</v>
      </c>
      <c r="K27" s="40"/>
      <c r="L27" s="471"/>
      <c r="M27" s="502"/>
      <c r="N27" s="506"/>
      <c r="O27" s="506"/>
      <c r="P27" s="492"/>
      <c r="Q27" s="456"/>
      <c r="R27" s="456"/>
      <c r="S27" s="456"/>
      <c r="T27" s="477"/>
      <c r="U27" s="42" t="s">
        <v>52</v>
      </c>
      <c r="V27" s="9"/>
      <c r="W27" s="9"/>
      <c r="X27" s="471"/>
      <c r="Y27" s="462"/>
      <c r="Z27" s="462"/>
      <c r="AA27" s="459"/>
      <c r="AB27" s="462"/>
      <c r="AC27" s="499"/>
      <c r="AD27" s="499"/>
      <c r="AE27" s="499"/>
      <c r="AF27" s="499"/>
      <c r="AG27" s="438"/>
      <c r="AH27" s="438"/>
      <c r="AI27" s="443"/>
      <c r="AJ27" s="444"/>
      <c r="AK27" s="444"/>
      <c r="AL27" s="444"/>
      <c r="AM27" s="444"/>
      <c r="AN27" s="445"/>
    </row>
    <row r="28" spans="1:40" ht="13.15" customHeight="1" x14ac:dyDescent="0.2">
      <c r="A28" s="540"/>
      <c r="B28" s="496"/>
      <c r="C28" s="465"/>
      <c r="D28" s="465"/>
      <c r="E28" s="523"/>
      <c r="F28" s="465"/>
      <c r="G28" s="465"/>
      <c r="H28" s="502"/>
      <c r="I28" s="519" t="s">
        <v>61</v>
      </c>
      <c r="J28" s="449" t="s">
        <v>73</v>
      </c>
      <c r="K28" s="449"/>
      <c r="L28" s="471"/>
      <c r="M28" s="502"/>
      <c r="N28" s="506"/>
      <c r="O28" s="506"/>
      <c r="P28" s="493"/>
      <c r="Q28" s="457"/>
      <c r="R28" s="457"/>
      <c r="S28" s="457"/>
      <c r="T28" s="478"/>
      <c r="U28" s="42" t="s">
        <v>53</v>
      </c>
      <c r="V28" s="9"/>
      <c r="W28" s="9"/>
      <c r="X28" s="472"/>
      <c r="Y28" s="462"/>
      <c r="Z28" s="462"/>
      <c r="AA28" s="459"/>
      <c r="AB28" s="462"/>
      <c r="AC28" s="499"/>
      <c r="AD28" s="499"/>
      <c r="AE28" s="499"/>
      <c r="AF28" s="499"/>
      <c r="AG28" s="438"/>
      <c r="AH28" s="438"/>
      <c r="AI28" s="443"/>
      <c r="AJ28" s="444"/>
      <c r="AK28" s="444"/>
      <c r="AL28" s="444"/>
      <c r="AM28" s="444"/>
      <c r="AN28" s="445"/>
    </row>
    <row r="29" spans="1:40" ht="25.5" customHeight="1" x14ac:dyDescent="0.2">
      <c r="A29" s="540"/>
      <c r="B29" s="496"/>
      <c r="C29" s="465"/>
      <c r="D29" s="465"/>
      <c r="E29" s="523"/>
      <c r="F29" s="465"/>
      <c r="G29" s="465"/>
      <c r="H29" s="502"/>
      <c r="I29" s="520"/>
      <c r="J29" s="450"/>
      <c r="K29" s="450"/>
      <c r="L29" s="471"/>
      <c r="M29" s="502"/>
      <c r="N29" s="506"/>
      <c r="O29" s="506"/>
      <c r="P29" s="491"/>
      <c r="Q29" s="455"/>
      <c r="R29" s="455"/>
      <c r="S29" s="455"/>
      <c r="T29" s="476" t="s">
        <v>62</v>
      </c>
      <c r="U29" s="42" t="s">
        <v>43</v>
      </c>
      <c r="V29" s="9"/>
      <c r="W29" s="9"/>
      <c r="X29" s="470">
        <f>SUM(IF(V29="x",15)+IF(V30="x",5)+IF(V31="x",15)+IF(V32="x",10)+IF(V33="x",15)+IF(V34="x",10)+IF(V35="x",30))</f>
        <v>0</v>
      </c>
      <c r="Y29" s="462"/>
      <c r="Z29" s="462"/>
      <c r="AA29" s="459"/>
      <c r="AB29" s="462"/>
      <c r="AC29" s="499"/>
      <c r="AD29" s="499"/>
      <c r="AE29" s="499"/>
      <c r="AF29" s="499"/>
      <c r="AG29" s="438"/>
      <c r="AH29" s="438"/>
      <c r="AI29" s="443"/>
      <c r="AJ29" s="444"/>
      <c r="AK29" s="444"/>
      <c r="AL29" s="444"/>
      <c r="AM29" s="444"/>
      <c r="AN29" s="445"/>
    </row>
    <row r="30" spans="1:40" ht="25.5" customHeight="1" x14ac:dyDescent="0.2">
      <c r="A30" s="540"/>
      <c r="B30" s="496"/>
      <c r="C30" s="465"/>
      <c r="D30" s="465"/>
      <c r="E30" s="523"/>
      <c r="F30" s="465"/>
      <c r="G30" s="465"/>
      <c r="H30" s="502"/>
      <c r="I30" s="521"/>
      <c r="J30" s="451"/>
      <c r="K30" s="451"/>
      <c r="L30" s="471"/>
      <c r="M30" s="502"/>
      <c r="N30" s="506"/>
      <c r="O30" s="506"/>
      <c r="P30" s="492"/>
      <c r="Q30" s="456"/>
      <c r="R30" s="456"/>
      <c r="S30" s="456"/>
      <c r="T30" s="477"/>
      <c r="U30" s="42" t="s">
        <v>46</v>
      </c>
      <c r="V30" s="9"/>
      <c r="W30" s="9"/>
      <c r="X30" s="471"/>
      <c r="Y30" s="462"/>
      <c r="Z30" s="462"/>
      <c r="AA30" s="459"/>
      <c r="AB30" s="462"/>
      <c r="AC30" s="499"/>
      <c r="AD30" s="499"/>
      <c r="AE30" s="499"/>
      <c r="AF30" s="499"/>
      <c r="AG30" s="438"/>
      <c r="AH30" s="438"/>
      <c r="AI30" s="443"/>
      <c r="AJ30" s="444"/>
      <c r="AK30" s="444"/>
      <c r="AL30" s="444"/>
      <c r="AM30" s="444"/>
      <c r="AN30" s="445"/>
    </row>
    <row r="31" spans="1:40" ht="13.15" customHeight="1" x14ac:dyDescent="0.2">
      <c r="A31" s="540"/>
      <c r="B31" s="496"/>
      <c r="C31" s="465"/>
      <c r="D31" s="465"/>
      <c r="E31" s="523"/>
      <c r="F31" s="465"/>
      <c r="G31" s="465"/>
      <c r="H31" s="502"/>
      <c r="I31" s="42" t="s">
        <v>63</v>
      </c>
      <c r="J31" s="40"/>
      <c r="K31" s="40" t="s">
        <v>73</v>
      </c>
      <c r="L31" s="471"/>
      <c r="M31" s="502"/>
      <c r="N31" s="506"/>
      <c r="O31" s="506"/>
      <c r="P31" s="492"/>
      <c r="Q31" s="456"/>
      <c r="R31" s="456"/>
      <c r="S31" s="456"/>
      <c r="T31" s="477"/>
      <c r="U31" s="42" t="s">
        <v>47</v>
      </c>
      <c r="V31" s="9"/>
      <c r="W31" s="9"/>
      <c r="X31" s="471"/>
      <c r="Y31" s="462"/>
      <c r="Z31" s="462"/>
      <c r="AA31" s="459"/>
      <c r="AB31" s="462"/>
      <c r="AC31" s="499"/>
      <c r="AD31" s="499"/>
      <c r="AE31" s="499"/>
      <c r="AF31" s="499"/>
      <c r="AG31" s="438"/>
      <c r="AH31" s="438"/>
      <c r="AI31" s="443"/>
      <c r="AJ31" s="444"/>
      <c r="AK31" s="444"/>
      <c r="AL31" s="444"/>
      <c r="AM31" s="444"/>
      <c r="AN31" s="445"/>
    </row>
    <row r="32" spans="1:40" ht="13.15" customHeight="1" x14ac:dyDescent="0.2">
      <c r="A32" s="540"/>
      <c r="B32" s="496"/>
      <c r="C32" s="465"/>
      <c r="D32" s="465"/>
      <c r="E32" s="523"/>
      <c r="F32" s="465"/>
      <c r="G32" s="465"/>
      <c r="H32" s="502"/>
      <c r="I32" s="42" t="s">
        <v>64</v>
      </c>
      <c r="J32" s="40" t="s">
        <v>73</v>
      </c>
      <c r="K32" s="40"/>
      <c r="L32" s="471"/>
      <c r="M32" s="502"/>
      <c r="N32" s="506"/>
      <c r="O32" s="506"/>
      <c r="P32" s="492"/>
      <c r="Q32" s="456"/>
      <c r="R32" s="456"/>
      <c r="S32" s="456"/>
      <c r="T32" s="477"/>
      <c r="U32" s="42" t="s">
        <v>48</v>
      </c>
      <c r="V32" s="9"/>
      <c r="W32" s="9"/>
      <c r="X32" s="471"/>
      <c r="Y32" s="462"/>
      <c r="Z32" s="462"/>
      <c r="AA32" s="459"/>
      <c r="AB32" s="462"/>
      <c r="AC32" s="499"/>
      <c r="AD32" s="499"/>
      <c r="AE32" s="499"/>
      <c r="AF32" s="499"/>
      <c r="AG32" s="438"/>
      <c r="AH32" s="438"/>
      <c r="AI32" s="443"/>
      <c r="AJ32" s="444"/>
      <c r="AK32" s="444"/>
      <c r="AL32" s="444"/>
      <c r="AM32" s="444"/>
      <c r="AN32" s="445"/>
    </row>
    <row r="33" spans="1:40" ht="25.5" customHeight="1" x14ac:dyDescent="0.2">
      <c r="A33" s="540"/>
      <c r="B33" s="496"/>
      <c r="C33" s="465"/>
      <c r="D33" s="465"/>
      <c r="E33" s="523"/>
      <c r="F33" s="465"/>
      <c r="G33" s="465"/>
      <c r="H33" s="502"/>
      <c r="I33" s="42" t="s">
        <v>65</v>
      </c>
      <c r="J33" s="40"/>
      <c r="K33" s="40" t="s">
        <v>73</v>
      </c>
      <c r="L33" s="471"/>
      <c r="M33" s="502"/>
      <c r="N33" s="506"/>
      <c r="O33" s="506"/>
      <c r="P33" s="492"/>
      <c r="Q33" s="456"/>
      <c r="R33" s="456"/>
      <c r="S33" s="456"/>
      <c r="T33" s="477"/>
      <c r="U33" s="42" t="s">
        <v>50</v>
      </c>
      <c r="V33" s="9"/>
      <c r="W33" s="9"/>
      <c r="X33" s="471"/>
      <c r="Y33" s="462"/>
      <c r="Z33" s="462"/>
      <c r="AA33" s="459"/>
      <c r="AB33" s="462"/>
      <c r="AC33" s="499"/>
      <c r="AD33" s="499"/>
      <c r="AE33" s="499"/>
      <c r="AF33" s="499"/>
      <c r="AG33" s="438"/>
      <c r="AH33" s="438"/>
      <c r="AI33" s="443"/>
      <c r="AJ33" s="444"/>
      <c r="AK33" s="444"/>
      <c r="AL33" s="444"/>
      <c r="AM33" s="444"/>
      <c r="AN33" s="445"/>
    </row>
    <row r="34" spans="1:40" ht="25.5" customHeight="1" x14ac:dyDescent="0.2">
      <c r="A34" s="540"/>
      <c r="B34" s="496"/>
      <c r="C34" s="465"/>
      <c r="D34" s="465"/>
      <c r="E34" s="523"/>
      <c r="F34" s="465"/>
      <c r="G34" s="465"/>
      <c r="H34" s="502"/>
      <c r="I34" s="42" t="s">
        <v>66</v>
      </c>
      <c r="J34" s="40"/>
      <c r="K34" s="40" t="s">
        <v>73</v>
      </c>
      <c r="L34" s="471"/>
      <c r="M34" s="502"/>
      <c r="N34" s="506"/>
      <c r="O34" s="506"/>
      <c r="P34" s="492"/>
      <c r="Q34" s="456"/>
      <c r="R34" s="456"/>
      <c r="S34" s="456"/>
      <c r="T34" s="477"/>
      <c r="U34" s="42" t="s">
        <v>52</v>
      </c>
      <c r="V34" s="9"/>
      <c r="W34" s="9"/>
      <c r="X34" s="471"/>
      <c r="Y34" s="462"/>
      <c r="Z34" s="462"/>
      <c r="AA34" s="459"/>
      <c r="AB34" s="462"/>
      <c r="AC34" s="499"/>
      <c r="AD34" s="499"/>
      <c r="AE34" s="499"/>
      <c r="AF34" s="499"/>
      <c r="AG34" s="438"/>
      <c r="AH34" s="438"/>
      <c r="AI34" s="443"/>
      <c r="AJ34" s="444"/>
      <c r="AK34" s="444"/>
      <c r="AL34" s="444"/>
      <c r="AM34" s="444"/>
      <c r="AN34" s="445"/>
    </row>
    <row r="35" spans="1:40" ht="13.15" customHeight="1" x14ac:dyDescent="0.2">
      <c r="A35" s="540"/>
      <c r="B35" s="496"/>
      <c r="C35" s="465"/>
      <c r="D35" s="465"/>
      <c r="E35" s="523"/>
      <c r="F35" s="465"/>
      <c r="G35" s="465"/>
      <c r="H35" s="502"/>
      <c r="I35" s="42" t="s">
        <v>67</v>
      </c>
      <c r="J35" s="40"/>
      <c r="K35" s="40" t="s">
        <v>73</v>
      </c>
      <c r="L35" s="471"/>
      <c r="M35" s="502"/>
      <c r="N35" s="506"/>
      <c r="O35" s="506"/>
      <c r="P35" s="493"/>
      <c r="Q35" s="457"/>
      <c r="R35" s="457"/>
      <c r="S35" s="457"/>
      <c r="T35" s="478"/>
      <c r="U35" s="42" t="s">
        <v>53</v>
      </c>
      <c r="V35" s="9"/>
      <c r="W35" s="9"/>
      <c r="X35" s="472"/>
      <c r="Y35" s="462"/>
      <c r="Z35" s="462"/>
      <c r="AA35" s="459"/>
      <c r="AB35" s="462"/>
      <c r="AC35" s="499"/>
      <c r="AD35" s="499"/>
      <c r="AE35" s="499"/>
      <c r="AF35" s="499"/>
      <c r="AG35" s="438"/>
      <c r="AH35" s="438"/>
      <c r="AI35" s="443"/>
      <c r="AJ35" s="444"/>
      <c r="AK35" s="444"/>
      <c r="AL35" s="444"/>
      <c r="AM35" s="444"/>
      <c r="AN35" s="445"/>
    </row>
    <row r="36" spans="1:40" ht="13.15" customHeight="1" x14ac:dyDescent="0.2">
      <c r="A36" s="540"/>
      <c r="B36" s="496"/>
      <c r="C36" s="465"/>
      <c r="D36" s="465"/>
      <c r="E36" s="523"/>
      <c r="F36" s="465"/>
      <c r="G36" s="465"/>
      <c r="H36" s="502"/>
      <c r="I36" s="42" t="s">
        <v>68</v>
      </c>
      <c r="J36" s="38"/>
      <c r="K36" s="40" t="s">
        <v>73</v>
      </c>
      <c r="L36" s="471"/>
      <c r="M36" s="502"/>
      <c r="N36" s="506"/>
      <c r="O36" s="506"/>
      <c r="P36" s="479" t="s">
        <v>69</v>
      </c>
      <c r="Q36" s="480"/>
      <c r="R36" s="480"/>
      <c r="S36" s="480"/>
      <c r="T36" s="480"/>
      <c r="U36" s="480"/>
      <c r="V36" s="480"/>
      <c r="W36" s="480"/>
      <c r="X36" s="481"/>
      <c r="Y36" s="462"/>
      <c r="Z36" s="462"/>
      <c r="AA36" s="459"/>
      <c r="AB36" s="462"/>
      <c r="AC36" s="499"/>
      <c r="AD36" s="499"/>
      <c r="AE36" s="499"/>
      <c r="AF36" s="499"/>
      <c r="AG36" s="438"/>
      <c r="AH36" s="438"/>
      <c r="AI36" s="443"/>
      <c r="AJ36" s="444"/>
      <c r="AK36" s="444"/>
      <c r="AL36" s="444"/>
      <c r="AM36" s="444"/>
      <c r="AN36" s="445"/>
    </row>
    <row r="37" spans="1:40" ht="13.15" customHeight="1" x14ac:dyDescent="0.2">
      <c r="A37" s="540"/>
      <c r="B37" s="496"/>
      <c r="C37" s="465"/>
      <c r="D37" s="465"/>
      <c r="E37" s="523"/>
      <c r="F37" s="465"/>
      <c r="G37" s="465"/>
      <c r="H37" s="502"/>
      <c r="I37" s="42" t="s">
        <v>70</v>
      </c>
      <c r="J37" s="10"/>
      <c r="K37" s="40" t="s">
        <v>73</v>
      </c>
      <c r="L37" s="471"/>
      <c r="M37" s="502"/>
      <c r="N37" s="506"/>
      <c r="O37" s="506"/>
      <c r="P37" s="482"/>
      <c r="Q37" s="483"/>
      <c r="R37" s="483"/>
      <c r="S37" s="483"/>
      <c r="T37" s="483"/>
      <c r="U37" s="483"/>
      <c r="V37" s="483"/>
      <c r="W37" s="483"/>
      <c r="X37" s="484"/>
      <c r="Y37" s="462"/>
      <c r="Z37" s="462"/>
      <c r="AA37" s="459"/>
      <c r="AB37" s="462"/>
      <c r="AC37" s="499"/>
      <c r="AD37" s="499"/>
      <c r="AE37" s="499"/>
      <c r="AF37" s="499"/>
      <c r="AG37" s="438"/>
      <c r="AH37" s="438"/>
      <c r="AI37" s="443"/>
      <c r="AJ37" s="444"/>
      <c r="AK37" s="444"/>
      <c r="AL37" s="444"/>
      <c r="AM37" s="444"/>
      <c r="AN37" s="445"/>
    </row>
    <row r="38" spans="1:40" ht="13.15" customHeight="1" x14ac:dyDescent="0.2">
      <c r="A38" s="540"/>
      <c r="B38" s="496"/>
      <c r="C38" s="465"/>
      <c r="D38" s="465"/>
      <c r="E38" s="523"/>
      <c r="F38" s="465"/>
      <c r="G38" s="465"/>
      <c r="H38" s="502"/>
      <c r="I38" s="42" t="s">
        <v>71</v>
      </c>
      <c r="J38" s="10"/>
      <c r="K38" s="40" t="s">
        <v>73</v>
      </c>
      <c r="L38" s="471"/>
      <c r="M38" s="502"/>
      <c r="N38" s="506"/>
      <c r="O38" s="506"/>
      <c r="P38" s="482"/>
      <c r="Q38" s="483"/>
      <c r="R38" s="483"/>
      <c r="S38" s="483"/>
      <c r="T38" s="483"/>
      <c r="U38" s="483"/>
      <c r="V38" s="483"/>
      <c r="W38" s="483"/>
      <c r="X38" s="484"/>
      <c r="Y38" s="462"/>
      <c r="Z38" s="462"/>
      <c r="AA38" s="459"/>
      <c r="AB38" s="462"/>
      <c r="AC38" s="499"/>
      <c r="AD38" s="499"/>
      <c r="AE38" s="499"/>
      <c r="AF38" s="499"/>
      <c r="AG38" s="438"/>
      <c r="AH38" s="438"/>
      <c r="AI38" s="443"/>
      <c r="AJ38" s="444"/>
      <c r="AK38" s="444"/>
      <c r="AL38" s="444"/>
      <c r="AM38" s="444"/>
      <c r="AN38" s="445"/>
    </row>
    <row r="39" spans="1:40" ht="13.15" customHeight="1" x14ac:dyDescent="0.2">
      <c r="A39" s="540"/>
      <c r="B39" s="510"/>
      <c r="C39" s="494"/>
      <c r="D39" s="494"/>
      <c r="E39" s="524"/>
      <c r="F39" s="494"/>
      <c r="G39" s="494"/>
      <c r="H39" s="504"/>
      <c r="I39" s="39" t="s">
        <v>72</v>
      </c>
      <c r="J39" s="10"/>
      <c r="K39" s="38" t="s">
        <v>73</v>
      </c>
      <c r="L39" s="472"/>
      <c r="M39" s="504"/>
      <c r="N39" s="507"/>
      <c r="O39" s="507"/>
      <c r="P39" s="488"/>
      <c r="Q39" s="489"/>
      <c r="R39" s="489"/>
      <c r="S39" s="489"/>
      <c r="T39" s="489"/>
      <c r="U39" s="489"/>
      <c r="V39" s="489"/>
      <c r="W39" s="489"/>
      <c r="X39" s="490"/>
      <c r="Y39" s="515"/>
      <c r="Z39" s="515"/>
      <c r="AA39" s="516"/>
      <c r="AB39" s="515"/>
      <c r="AC39" s="514"/>
      <c r="AD39" s="514"/>
      <c r="AE39" s="514"/>
      <c r="AF39" s="514"/>
      <c r="AG39" s="439"/>
      <c r="AH39" s="439"/>
      <c r="AI39" s="446"/>
      <c r="AJ39" s="447"/>
      <c r="AK39" s="447"/>
      <c r="AL39" s="447"/>
      <c r="AM39" s="447"/>
      <c r="AN39" s="448"/>
    </row>
    <row r="40" spans="1:40" ht="25.5" customHeight="1" x14ac:dyDescent="0.2">
      <c r="A40" s="540"/>
      <c r="B40" s="495" t="s">
        <v>217</v>
      </c>
      <c r="C40" s="464" t="s">
        <v>103</v>
      </c>
      <c r="D40" s="464" t="s">
        <v>136</v>
      </c>
      <c r="E40" s="522" t="s">
        <v>137</v>
      </c>
      <c r="F40" s="464" t="s">
        <v>138</v>
      </c>
      <c r="G40" s="464">
        <v>5</v>
      </c>
      <c r="H40" s="501" t="str">
        <f>IF(G40=1,"RARA VEZ",IF(G40=2,"IMPROBABLE",IF(G40=3,"POSIBLE",IF(G40=4,"PROBABLE",IF(G40=5,"CASI SEGURO"," ")))))</f>
        <v>CASI SEGURO</v>
      </c>
      <c r="I40" s="42" t="s">
        <v>41</v>
      </c>
      <c r="J40" s="12"/>
      <c r="K40" s="40" t="s">
        <v>74</v>
      </c>
      <c r="L40" s="470">
        <v>3</v>
      </c>
      <c r="M40" s="501">
        <v>5</v>
      </c>
      <c r="N40" s="505">
        <v>8</v>
      </c>
      <c r="O40" s="505" t="str">
        <f>IF(N40&lt;11,"BAJA",IF(N40&gt;59,"EXTREMA",IF(N40=15,"MODERADA",IF(N40=20,"MODERADA",IF(N40=25,"MODERADA",IF(N40=30,"ALTA",IF(N40=40,"ALTA",IF(N40=50,"ALTA"," "))))))))</f>
        <v>BAJA</v>
      </c>
      <c r="P40" s="464" t="s">
        <v>146</v>
      </c>
      <c r="Q40" s="525"/>
      <c r="R40" s="525" t="s">
        <v>73</v>
      </c>
      <c r="S40" s="525"/>
      <c r="T40" s="476"/>
      <c r="U40" s="42" t="s">
        <v>43</v>
      </c>
      <c r="V40" s="9"/>
      <c r="W40" s="9" t="s">
        <v>73</v>
      </c>
      <c r="X40" s="470">
        <f>SUM(IF(V40="x",15)+IF(V41="x",5)+IF(V42="x",15)+IF(V43="x",10)+IF(V44="x",15)+IF(V45="x",10)+IF(V46="x",30))</f>
        <v>70</v>
      </c>
      <c r="Y40" s="461">
        <f>AVERAGE(X40:X67)</f>
        <v>17.5</v>
      </c>
      <c r="Z40" s="461" t="str">
        <f>IF(Y40&lt;86,"DEBIL",IF(Y40&gt;95,"FUERTE",IF(Y40=86,"MODERADO",IF(Y40=87,"MODERADO",IF(Y40=88,"MODERADO",IF(Y40=89,"MODERADO",IF(Y40=90,"MODERADO",IF(Y40=91,"MODERADO",IF(Y40=92,"MODERADO",IF(Y40=93,"MODERADO",IF(Y40=94,"MODERADO",IF(Y40=95,"MODERADO"," "))))))))))))</f>
        <v>DEBIL</v>
      </c>
      <c r="AA40" s="458" t="str">
        <f>IF(Y40&lt;85,O40," ")</f>
        <v>BAJA</v>
      </c>
      <c r="AB40" s="461" t="s">
        <v>44</v>
      </c>
      <c r="AC40" s="517" t="s">
        <v>139</v>
      </c>
      <c r="AD40" s="498" t="s">
        <v>147</v>
      </c>
      <c r="AE40" s="498" t="s">
        <v>140</v>
      </c>
      <c r="AF40" s="498" t="s">
        <v>141</v>
      </c>
      <c r="AG40" s="437" t="s">
        <v>229</v>
      </c>
      <c r="AH40" s="534" t="s">
        <v>230</v>
      </c>
      <c r="AI40" s="19"/>
      <c r="AJ40" s="20"/>
      <c r="AK40" s="20"/>
      <c r="AL40" s="20"/>
      <c r="AM40" s="20"/>
      <c r="AN40" s="21"/>
    </row>
    <row r="41" spans="1:40" ht="25.5" customHeight="1" x14ac:dyDescent="0.2">
      <c r="A41" s="540"/>
      <c r="B41" s="496"/>
      <c r="C41" s="465"/>
      <c r="D41" s="465"/>
      <c r="E41" s="523"/>
      <c r="F41" s="465"/>
      <c r="G41" s="465"/>
      <c r="H41" s="502"/>
      <c r="I41" s="42" t="s">
        <v>45</v>
      </c>
      <c r="J41" s="449" t="s">
        <v>73</v>
      </c>
      <c r="K41" s="449"/>
      <c r="L41" s="471"/>
      <c r="M41" s="502"/>
      <c r="N41" s="506"/>
      <c r="O41" s="506"/>
      <c r="P41" s="465"/>
      <c r="Q41" s="526"/>
      <c r="R41" s="526"/>
      <c r="S41" s="526"/>
      <c r="T41" s="477"/>
      <c r="U41" s="42" t="s">
        <v>46</v>
      </c>
      <c r="V41" s="9" t="s">
        <v>73</v>
      </c>
      <c r="W41" s="9"/>
      <c r="X41" s="471"/>
      <c r="Y41" s="462"/>
      <c r="Z41" s="462"/>
      <c r="AA41" s="459"/>
      <c r="AB41" s="462"/>
      <c r="AC41" s="499"/>
      <c r="AD41" s="499"/>
      <c r="AE41" s="499"/>
      <c r="AF41" s="499"/>
      <c r="AG41" s="438"/>
      <c r="AH41" s="535"/>
      <c r="AI41" s="22"/>
      <c r="AJ41" s="23"/>
      <c r="AK41" s="23"/>
      <c r="AL41" s="23"/>
      <c r="AM41" s="23"/>
      <c r="AN41" s="24"/>
    </row>
    <row r="42" spans="1:40" ht="14.65" customHeight="1" x14ac:dyDescent="0.2">
      <c r="A42" s="540"/>
      <c r="B42" s="496"/>
      <c r="C42" s="465"/>
      <c r="D42" s="465"/>
      <c r="E42" s="523"/>
      <c r="F42" s="465"/>
      <c r="G42" s="465"/>
      <c r="H42" s="502"/>
      <c r="I42" s="42"/>
      <c r="J42" s="450"/>
      <c r="K42" s="450"/>
      <c r="L42" s="471"/>
      <c r="M42" s="502"/>
      <c r="N42" s="506"/>
      <c r="O42" s="506"/>
      <c r="P42" s="465"/>
      <c r="Q42" s="526"/>
      <c r="R42" s="526"/>
      <c r="S42" s="526"/>
      <c r="T42" s="477"/>
      <c r="U42" s="42" t="s">
        <v>47</v>
      </c>
      <c r="V42" s="9"/>
      <c r="W42" s="9" t="s">
        <v>73</v>
      </c>
      <c r="X42" s="471"/>
      <c r="Y42" s="462"/>
      <c r="Z42" s="462"/>
      <c r="AA42" s="459"/>
      <c r="AB42" s="462"/>
      <c r="AC42" s="499"/>
      <c r="AD42" s="499"/>
      <c r="AE42" s="499"/>
      <c r="AF42" s="499"/>
      <c r="AG42" s="438"/>
      <c r="AH42" s="535"/>
      <c r="AI42" s="22"/>
      <c r="AJ42" s="23"/>
      <c r="AK42" s="23"/>
      <c r="AL42" s="23"/>
      <c r="AM42" s="23"/>
      <c r="AN42" s="24"/>
    </row>
    <row r="43" spans="1:40" ht="14.65" customHeight="1" x14ac:dyDescent="0.2">
      <c r="A43" s="540"/>
      <c r="B43" s="496"/>
      <c r="C43" s="465"/>
      <c r="D43" s="465"/>
      <c r="E43" s="523"/>
      <c r="F43" s="465"/>
      <c r="G43" s="465"/>
      <c r="H43" s="502"/>
      <c r="I43" s="42"/>
      <c r="J43" s="451"/>
      <c r="K43" s="451"/>
      <c r="L43" s="471"/>
      <c r="M43" s="502"/>
      <c r="N43" s="506"/>
      <c r="O43" s="506"/>
      <c r="P43" s="465"/>
      <c r="Q43" s="526"/>
      <c r="R43" s="526"/>
      <c r="S43" s="526"/>
      <c r="T43" s="477"/>
      <c r="U43" s="42" t="s">
        <v>48</v>
      </c>
      <c r="V43" s="9" t="s">
        <v>73</v>
      </c>
      <c r="W43" s="9"/>
      <c r="X43" s="471"/>
      <c r="Y43" s="462"/>
      <c r="Z43" s="462"/>
      <c r="AA43" s="459"/>
      <c r="AB43" s="462"/>
      <c r="AC43" s="499"/>
      <c r="AD43" s="499"/>
      <c r="AE43" s="499"/>
      <c r="AF43" s="499"/>
      <c r="AG43" s="438"/>
      <c r="AH43" s="535"/>
      <c r="AI43" s="22"/>
      <c r="AJ43" s="23"/>
      <c r="AK43" s="23"/>
      <c r="AL43" s="23"/>
      <c r="AM43" s="23"/>
      <c r="AN43" s="24"/>
    </row>
    <row r="44" spans="1:40" ht="25.5" customHeight="1" x14ac:dyDescent="0.2">
      <c r="A44" s="540"/>
      <c r="B44" s="496"/>
      <c r="C44" s="465"/>
      <c r="D44" s="465"/>
      <c r="E44" s="523"/>
      <c r="F44" s="465"/>
      <c r="G44" s="465"/>
      <c r="H44" s="502"/>
      <c r="I44" s="42" t="s">
        <v>49</v>
      </c>
      <c r="J44" s="40"/>
      <c r="K44" s="40" t="s">
        <v>73</v>
      </c>
      <c r="L44" s="471"/>
      <c r="M44" s="502"/>
      <c r="N44" s="506"/>
      <c r="O44" s="506"/>
      <c r="P44" s="465"/>
      <c r="Q44" s="526"/>
      <c r="R44" s="526"/>
      <c r="S44" s="526"/>
      <c r="T44" s="477"/>
      <c r="U44" s="42" t="s">
        <v>50</v>
      </c>
      <c r="V44" s="9" t="s">
        <v>74</v>
      </c>
      <c r="W44" s="9"/>
      <c r="X44" s="471"/>
      <c r="Y44" s="462"/>
      <c r="Z44" s="462"/>
      <c r="AA44" s="459"/>
      <c r="AB44" s="462"/>
      <c r="AC44" s="499"/>
      <c r="AD44" s="499"/>
      <c r="AE44" s="499"/>
      <c r="AF44" s="499"/>
      <c r="AG44" s="438"/>
      <c r="AH44" s="535"/>
      <c r="AI44" s="22"/>
      <c r="AJ44" s="23"/>
      <c r="AK44" s="23"/>
      <c r="AL44" s="23"/>
      <c r="AM44" s="23"/>
      <c r="AN44" s="24"/>
    </row>
    <row r="45" spans="1:40" ht="25.5" customHeight="1" x14ac:dyDescent="0.2">
      <c r="A45" s="540"/>
      <c r="B45" s="496"/>
      <c r="C45" s="465"/>
      <c r="D45" s="465"/>
      <c r="E45" s="523"/>
      <c r="F45" s="465"/>
      <c r="G45" s="465"/>
      <c r="H45" s="502"/>
      <c r="I45" s="42" t="s">
        <v>51</v>
      </c>
      <c r="J45" s="449"/>
      <c r="K45" s="449" t="s">
        <v>73</v>
      </c>
      <c r="L45" s="471"/>
      <c r="M45" s="502"/>
      <c r="N45" s="506"/>
      <c r="O45" s="506"/>
      <c r="P45" s="465"/>
      <c r="Q45" s="526"/>
      <c r="R45" s="526"/>
      <c r="S45" s="526"/>
      <c r="T45" s="477"/>
      <c r="U45" s="42" t="s">
        <v>52</v>
      </c>
      <c r="V45" s="9" t="s">
        <v>73</v>
      </c>
      <c r="W45" s="9"/>
      <c r="X45" s="471"/>
      <c r="Y45" s="462"/>
      <c r="Z45" s="462"/>
      <c r="AA45" s="459"/>
      <c r="AB45" s="462"/>
      <c r="AC45" s="499"/>
      <c r="AD45" s="499"/>
      <c r="AE45" s="499"/>
      <c r="AF45" s="499"/>
      <c r="AG45" s="438"/>
      <c r="AH45" s="535"/>
      <c r="AI45" s="22"/>
      <c r="AJ45" s="23"/>
      <c r="AK45" s="23"/>
      <c r="AL45" s="23"/>
      <c r="AM45" s="23"/>
      <c r="AN45" s="24"/>
    </row>
    <row r="46" spans="1:40" ht="14.65" customHeight="1" x14ac:dyDescent="0.2">
      <c r="A46" s="540"/>
      <c r="B46" s="496"/>
      <c r="C46" s="465"/>
      <c r="D46" s="465"/>
      <c r="E46" s="523"/>
      <c r="F46" s="465"/>
      <c r="G46" s="465"/>
      <c r="H46" s="502"/>
      <c r="I46" s="42"/>
      <c r="J46" s="450"/>
      <c r="K46" s="450"/>
      <c r="L46" s="471"/>
      <c r="M46" s="502"/>
      <c r="N46" s="506"/>
      <c r="O46" s="506"/>
      <c r="P46" s="494"/>
      <c r="Q46" s="527"/>
      <c r="R46" s="527"/>
      <c r="S46" s="527"/>
      <c r="T46" s="478"/>
      <c r="U46" s="42" t="s">
        <v>53</v>
      </c>
      <c r="V46" s="9" t="s">
        <v>74</v>
      </c>
      <c r="W46" s="9"/>
      <c r="X46" s="472"/>
      <c r="Y46" s="462"/>
      <c r="Z46" s="462"/>
      <c r="AA46" s="459"/>
      <c r="AB46" s="462"/>
      <c r="AC46" s="499"/>
      <c r="AD46" s="499"/>
      <c r="AE46" s="499"/>
      <c r="AF46" s="499"/>
      <c r="AG46" s="438"/>
      <c r="AH46" s="535"/>
      <c r="AI46" s="22"/>
      <c r="AJ46" s="23"/>
      <c r="AK46" s="23"/>
      <c r="AL46" s="23"/>
      <c r="AM46" s="23"/>
      <c r="AN46" s="24"/>
    </row>
    <row r="47" spans="1:40" ht="25.5" customHeight="1" x14ac:dyDescent="0.2">
      <c r="A47" s="540"/>
      <c r="B47" s="496"/>
      <c r="C47" s="465"/>
      <c r="D47" s="465"/>
      <c r="E47" s="523"/>
      <c r="F47" s="465"/>
      <c r="G47" s="465"/>
      <c r="H47" s="502"/>
      <c r="I47" s="42"/>
      <c r="J47" s="451"/>
      <c r="K47" s="451"/>
      <c r="L47" s="471"/>
      <c r="M47" s="502"/>
      <c r="N47" s="506"/>
      <c r="O47" s="506"/>
      <c r="P47" s="452"/>
      <c r="Q47" s="455"/>
      <c r="R47" s="455"/>
      <c r="S47" s="455"/>
      <c r="T47" s="476" t="s">
        <v>54</v>
      </c>
      <c r="U47" s="42" t="s">
        <v>43</v>
      </c>
      <c r="V47" s="9"/>
      <c r="W47" s="9"/>
      <c r="X47" s="470">
        <f>SUM(IF(V47="x",15)+IF(V48="x",5)+IF(V49="x",15)+IF(V50="x",10)+IF(V51="x",15)+IF(V52="x",10)+IF(V53="x",30))</f>
        <v>0</v>
      </c>
      <c r="Y47" s="462"/>
      <c r="Z47" s="462"/>
      <c r="AA47" s="459"/>
      <c r="AB47" s="462"/>
      <c r="AC47" s="499"/>
      <c r="AD47" s="499"/>
      <c r="AE47" s="499"/>
      <c r="AF47" s="499"/>
      <c r="AG47" s="438"/>
      <c r="AH47" s="535"/>
      <c r="AI47" s="22"/>
      <c r="AJ47" s="23"/>
      <c r="AK47" s="23"/>
      <c r="AL47" s="23"/>
      <c r="AM47" s="23"/>
      <c r="AN47" s="24"/>
    </row>
    <row r="48" spans="1:40" ht="25.5" customHeight="1" x14ac:dyDescent="0.2">
      <c r="A48" s="540"/>
      <c r="B48" s="496"/>
      <c r="C48" s="465"/>
      <c r="D48" s="465"/>
      <c r="E48" s="523"/>
      <c r="F48" s="465"/>
      <c r="G48" s="465"/>
      <c r="H48" s="502"/>
      <c r="I48" s="42" t="s">
        <v>55</v>
      </c>
      <c r="J48" s="449"/>
      <c r="K48" s="449" t="s">
        <v>73</v>
      </c>
      <c r="L48" s="471"/>
      <c r="M48" s="502"/>
      <c r="N48" s="506"/>
      <c r="O48" s="506"/>
      <c r="P48" s="453"/>
      <c r="Q48" s="456"/>
      <c r="R48" s="456"/>
      <c r="S48" s="456"/>
      <c r="T48" s="477"/>
      <c r="U48" s="42" t="s">
        <v>46</v>
      </c>
      <c r="V48" s="9"/>
      <c r="W48" s="9"/>
      <c r="X48" s="471"/>
      <c r="Y48" s="462"/>
      <c r="Z48" s="462"/>
      <c r="AA48" s="459"/>
      <c r="AB48" s="462"/>
      <c r="AC48" s="499"/>
      <c r="AD48" s="499"/>
      <c r="AE48" s="499"/>
      <c r="AF48" s="499"/>
      <c r="AG48" s="438"/>
      <c r="AH48" s="535"/>
      <c r="AI48" s="22"/>
      <c r="AJ48" s="23"/>
      <c r="AK48" s="23"/>
      <c r="AL48" s="23"/>
      <c r="AM48" s="23"/>
      <c r="AN48" s="24"/>
    </row>
    <row r="49" spans="1:40" ht="14.65" customHeight="1" x14ac:dyDescent="0.2">
      <c r="A49" s="540"/>
      <c r="B49" s="496"/>
      <c r="C49" s="465"/>
      <c r="D49" s="465"/>
      <c r="E49" s="523"/>
      <c r="F49" s="465"/>
      <c r="G49" s="465"/>
      <c r="H49" s="502"/>
      <c r="I49" s="42"/>
      <c r="J49" s="450"/>
      <c r="K49" s="450"/>
      <c r="L49" s="471"/>
      <c r="M49" s="502"/>
      <c r="N49" s="506"/>
      <c r="O49" s="506"/>
      <c r="P49" s="453"/>
      <c r="Q49" s="456"/>
      <c r="R49" s="456"/>
      <c r="S49" s="456"/>
      <c r="T49" s="477"/>
      <c r="U49" s="42" t="s">
        <v>47</v>
      </c>
      <c r="V49" s="9"/>
      <c r="W49" s="9"/>
      <c r="X49" s="471"/>
      <c r="Y49" s="462"/>
      <c r="Z49" s="462"/>
      <c r="AA49" s="459"/>
      <c r="AB49" s="462"/>
      <c r="AC49" s="499"/>
      <c r="AD49" s="499"/>
      <c r="AE49" s="499"/>
      <c r="AF49" s="499"/>
      <c r="AG49" s="438"/>
      <c r="AH49" s="535"/>
      <c r="AI49" s="22"/>
      <c r="AJ49" s="23"/>
      <c r="AK49" s="23"/>
      <c r="AL49" s="23"/>
      <c r="AM49" s="23"/>
      <c r="AN49" s="24"/>
    </row>
    <row r="50" spans="1:40" ht="14.65" customHeight="1" x14ac:dyDescent="0.2">
      <c r="A50" s="540"/>
      <c r="B50" s="496"/>
      <c r="C50" s="465"/>
      <c r="D50" s="465"/>
      <c r="E50" s="523"/>
      <c r="F50" s="465"/>
      <c r="G50" s="465"/>
      <c r="H50" s="502"/>
      <c r="I50" s="42"/>
      <c r="J50" s="451"/>
      <c r="K50" s="451"/>
      <c r="L50" s="471"/>
      <c r="M50" s="502"/>
      <c r="N50" s="506"/>
      <c r="O50" s="506"/>
      <c r="P50" s="453"/>
      <c r="Q50" s="456"/>
      <c r="R50" s="456"/>
      <c r="S50" s="456"/>
      <c r="T50" s="477"/>
      <c r="U50" s="42" t="s">
        <v>48</v>
      </c>
      <c r="V50" s="9"/>
      <c r="W50" s="9"/>
      <c r="X50" s="471"/>
      <c r="Y50" s="462"/>
      <c r="Z50" s="462"/>
      <c r="AA50" s="459"/>
      <c r="AB50" s="462"/>
      <c r="AC50" s="499"/>
      <c r="AD50" s="499"/>
      <c r="AE50" s="499"/>
      <c r="AF50" s="499"/>
      <c r="AG50" s="438"/>
      <c r="AH50" s="535"/>
      <c r="AI50" s="22"/>
      <c r="AJ50" s="23"/>
      <c r="AK50" s="23"/>
      <c r="AL50" s="23"/>
      <c r="AM50" s="23"/>
      <c r="AN50" s="24"/>
    </row>
    <row r="51" spans="1:40" ht="25.5" customHeight="1" x14ac:dyDescent="0.2">
      <c r="A51" s="540"/>
      <c r="B51" s="496"/>
      <c r="C51" s="465"/>
      <c r="D51" s="465"/>
      <c r="E51" s="523"/>
      <c r="F51" s="465"/>
      <c r="G51" s="465"/>
      <c r="H51" s="502"/>
      <c r="I51" s="42" t="s">
        <v>56</v>
      </c>
      <c r="J51" s="40"/>
      <c r="K51" s="40" t="s">
        <v>73</v>
      </c>
      <c r="L51" s="471"/>
      <c r="M51" s="502"/>
      <c r="N51" s="506"/>
      <c r="O51" s="506"/>
      <c r="P51" s="453"/>
      <c r="Q51" s="456"/>
      <c r="R51" s="456"/>
      <c r="S51" s="456"/>
      <c r="T51" s="477"/>
      <c r="U51" s="42" t="s">
        <v>50</v>
      </c>
      <c r="V51" s="9"/>
      <c r="W51" s="9"/>
      <c r="X51" s="471"/>
      <c r="Y51" s="462"/>
      <c r="Z51" s="462"/>
      <c r="AA51" s="459"/>
      <c r="AB51" s="462"/>
      <c r="AC51" s="499"/>
      <c r="AD51" s="499"/>
      <c r="AE51" s="499"/>
      <c r="AF51" s="499"/>
      <c r="AG51" s="438"/>
      <c r="AH51" s="535"/>
      <c r="AI51" s="22"/>
      <c r="AJ51" s="23"/>
      <c r="AK51" s="23"/>
      <c r="AL51" s="23"/>
      <c r="AM51" s="23"/>
      <c r="AN51" s="24"/>
    </row>
    <row r="52" spans="1:40" ht="25.5" customHeight="1" x14ac:dyDescent="0.2">
      <c r="A52" s="540"/>
      <c r="B52" s="496"/>
      <c r="C52" s="465"/>
      <c r="D52" s="465"/>
      <c r="E52" s="523"/>
      <c r="F52" s="465"/>
      <c r="G52" s="465"/>
      <c r="H52" s="502"/>
      <c r="I52" s="42" t="s">
        <v>57</v>
      </c>
      <c r="J52" s="449" t="s">
        <v>73</v>
      </c>
      <c r="K52" s="449"/>
      <c r="L52" s="471"/>
      <c r="M52" s="502"/>
      <c r="N52" s="506"/>
      <c r="O52" s="506"/>
      <c r="P52" s="453"/>
      <c r="Q52" s="456"/>
      <c r="R52" s="456"/>
      <c r="S52" s="456"/>
      <c r="T52" s="477"/>
      <c r="U52" s="42" t="s">
        <v>52</v>
      </c>
      <c r="V52" s="9"/>
      <c r="W52" s="9"/>
      <c r="X52" s="471"/>
      <c r="Y52" s="462"/>
      <c r="Z52" s="462"/>
      <c r="AA52" s="459"/>
      <c r="AB52" s="462"/>
      <c r="AC52" s="499"/>
      <c r="AD52" s="499"/>
      <c r="AE52" s="499"/>
      <c r="AF52" s="499"/>
      <c r="AG52" s="438"/>
      <c r="AH52" s="535"/>
      <c r="AI52" s="22"/>
      <c r="AJ52" s="23"/>
      <c r="AK52" s="23"/>
      <c r="AL52" s="23"/>
      <c r="AM52" s="23"/>
      <c r="AN52" s="24"/>
    </row>
    <row r="53" spans="1:40" ht="14.65" customHeight="1" x14ac:dyDescent="0.2">
      <c r="A53" s="540"/>
      <c r="B53" s="496"/>
      <c r="C53" s="465"/>
      <c r="D53" s="465"/>
      <c r="E53" s="523"/>
      <c r="F53" s="465"/>
      <c r="G53" s="465"/>
      <c r="H53" s="502"/>
      <c r="I53" s="42"/>
      <c r="J53" s="450"/>
      <c r="K53" s="450"/>
      <c r="L53" s="471"/>
      <c r="M53" s="502"/>
      <c r="N53" s="506"/>
      <c r="O53" s="506"/>
      <c r="P53" s="454"/>
      <c r="Q53" s="457"/>
      <c r="R53" s="457"/>
      <c r="S53" s="457"/>
      <c r="T53" s="478"/>
      <c r="U53" s="42" t="s">
        <v>53</v>
      </c>
      <c r="V53" s="9"/>
      <c r="W53" s="9"/>
      <c r="X53" s="472"/>
      <c r="Y53" s="462"/>
      <c r="Z53" s="462"/>
      <c r="AA53" s="459"/>
      <c r="AB53" s="462"/>
      <c r="AC53" s="499"/>
      <c r="AD53" s="499"/>
      <c r="AE53" s="499"/>
      <c r="AF53" s="499"/>
      <c r="AG53" s="438"/>
      <c r="AH53" s="535"/>
      <c r="AI53" s="22"/>
      <c r="AJ53" s="23"/>
      <c r="AK53" s="23"/>
      <c r="AL53" s="23"/>
      <c r="AM53" s="23"/>
      <c r="AN53" s="24"/>
    </row>
    <row r="54" spans="1:40" ht="25.5" customHeight="1" x14ac:dyDescent="0.2">
      <c r="A54" s="540"/>
      <c r="B54" s="496"/>
      <c r="C54" s="465"/>
      <c r="D54" s="465"/>
      <c r="E54" s="523"/>
      <c r="F54" s="465"/>
      <c r="G54" s="465"/>
      <c r="H54" s="502"/>
      <c r="I54" s="42"/>
      <c r="J54" s="451"/>
      <c r="K54" s="451"/>
      <c r="L54" s="471"/>
      <c r="M54" s="502"/>
      <c r="N54" s="506"/>
      <c r="O54" s="506"/>
      <c r="P54" s="491"/>
      <c r="Q54" s="455"/>
      <c r="R54" s="455"/>
      <c r="S54" s="455"/>
      <c r="T54" s="476" t="s">
        <v>58</v>
      </c>
      <c r="U54" s="42" t="s">
        <v>43</v>
      </c>
      <c r="V54" s="9"/>
      <c r="W54" s="9"/>
      <c r="X54" s="470">
        <f>SUM(IF(V54="x",15)+IF(V55="x",5)+IF(V56="x",15)+IF(V57="x",10)+IF(V58="x",15)+IF(V59="x",10)+IF(V60="x",30))</f>
        <v>0</v>
      </c>
      <c r="Y54" s="462"/>
      <c r="Z54" s="462"/>
      <c r="AA54" s="459"/>
      <c r="AB54" s="462"/>
      <c r="AC54" s="499"/>
      <c r="AD54" s="499"/>
      <c r="AE54" s="499"/>
      <c r="AF54" s="499"/>
      <c r="AG54" s="439"/>
      <c r="AH54" s="536"/>
      <c r="AI54" s="25"/>
      <c r="AJ54" s="26"/>
      <c r="AK54" s="26"/>
      <c r="AL54" s="26"/>
      <c r="AM54" s="26"/>
      <c r="AN54" s="27"/>
    </row>
    <row r="55" spans="1:40" ht="38.25" customHeight="1" x14ac:dyDescent="0.2">
      <c r="A55" s="540"/>
      <c r="B55" s="496"/>
      <c r="C55" s="465"/>
      <c r="D55" s="465"/>
      <c r="E55" s="523"/>
      <c r="F55" s="465"/>
      <c r="G55" s="465"/>
      <c r="H55" s="502"/>
      <c r="I55" s="42" t="s">
        <v>59</v>
      </c>
      <c r="J55" s="449"/>
      <c r="K55" s="449" t="s">
        <v>73</v>
      </c>
      <c r="L55" s="471"/>
      <c r="M55" s="502"/>
      <c r="N55" s="506"/>
      <c r="O55" s="506"/>
      <c r="P55" s="492"/>
      <c r="Q55" s="456"/>
      <c r="R55" s="456"/>
      <c r="S55" s="456"/>
      <c r="T55" s="477"/>
      <c r="U55" s="42" t="s">
        <v>46</v>
      </c>
      <c r="V55" s="9"/>
      <c r="W55" s="9"/>
      <c r="X55" s="471"/>
      <c r="Y55" s="462"/>
      <c r="Z55" s="462"/>
      <c r="AA55" s="459"/>
      <c r="AB55" s="462"/>
      <c r="AC55" s="499"/>
      <c r="AD55" s="499"/>
      <c r="AE55" s="499"/>
      <c r="AF55" s="499"/>
      <c r="AG55" s="437" t="s">
        <v>234</v>
      </c>
      <c r="AH55" s="437" t="s">
        <v>235</v>
      </c>
      <c r="AI55" s="22"/>
      <c r="AJ55" s="23"/>
      <c r="AK55" s="23"/>
      <c r="AL55" s="23"/>
      <c r="AM55" s="23"/>
      <c r="AN55" s="24"/>
    </row>
    <row r="56" spans="1:40" ht="14.65" customHeight="1" x14ac:dyDescent="0.2">
      <c r="A56" s="540"/>
      <c r="B56" s="496"/>
      <c r="C56" s="465"/>
      <c r="D56" s="465"/>
      <c r="E56" s="523"/>
      <c r="F56" s="465"/>
      <c r="G56" s="465"/>
      <c r="H56" s="502"/>
      <c r="I56" s="42"/>
      <c r="J56" s="450"/>
      <c r="K56" s="450"/>
      <c r="L56" s="471"/>
      <c r="M56" s="502"/>
      <c r="N56" s="506"/>
      <c r="O56" s="506"/>
      <c r="P56" s="492"/>
      <c r="Q56" s="456"/>
      <c r="R56" s="456"/>
      <c r="S56" s="456"/>
      <c r="T56" s="477"/>
      <c r="U56" s="42" t="s">
        <v>47</v>
      </c>
      <c r="V56" s="9"/>
      <c r="W56" s="9"/>
      <c r="X56" s="471"/>
      <c r="Y56" s="462"/>
      <c r="Z56" s="462"/>
      <c r="AA56" s="459"/>
      <c r="AB56" s="462"/>
      <c r="AC56" s="499"/>
      <c r="AD56" s="499"/>
      <c r="AE56" s="499"/>
      <c r="AF56" s="499"/>
      <c r="AG56" s="438"/>
      <c r="AH56" s="438"/>
      <c r="AI56" s="22"/>
      <c r="AJ56" s="23"/>
      <c r="AK56" s="23"/>
      <c r="AL56" s="23"/>
      <c r="AM56" s="23"/>
      <c r="AN56" s="24"/>
    </row>
    <row r="57" spans="1:40" ht="14.65" customHeight="1" x14ac:dyDescent="0.2">
      <c r="A57" s="540"/>
      <c r="B57" s="496"/>
      <c r="C57" s="465"/>
      <c r="D57" s="465"/>
      <c r="E57" s="523"/>
      <c r="F57" s="465"/>
      <c r="G57" s="465"/>
      <c r="H57" s="502"/>
      <c r="I57" s="42"/>
      <c r="J57" s="450"/>
      <c r="K57" s="450"/>
      <c r="L57" s="471"/>
      <c r="M57" s="502"/>
      <c r="N57" s="506"/>
      <c r="O57" s="506"/>
      <c r="P57" s="492"/>
      <c r="Q57" s="456"/>
      <c r="R57" s="456"/>
      <c r="S57" s="456"/>
      <c r="T57" s="477"/>
      <c r="U57" s="42" t="s">
        <v>48</v>
      </c>
      <c r="V57" s="9"/>
      <c r="W57" s="9"/>
      <c r="X57" s="471"/>
      <c r="Y57" s="462"/>
      <c r="Z57" s="462"/>
      <c r="AA57" s="459"/>
      <c r="AB57" s="462"/>
      <c r="AC57" s="499"/>
      <c r="AD57" s="499"/>
      <c r="AE57" s="499"/>
      <c r="AF57" s="499"/>
      <c r="AG57" s="438"/>
      <c r="AH57" s="438"/>
      <c r="AI57" s="22"/>
      <c r="AJ57" s="23"/>
      <c r="AK57" s="23"/>
      <c r="AL57" s="23"/>
      <c r="AM57" s="23"/>
      <c r="AN57" s="24"/>
    </row>
    <row r="58" spans="1:40" ht="25.5" customHeight="1" x14ac:dyDescent="0.2">
      <c r="A58" s="540"/>
      <c r="B58" s="496"/>
      <c r="C58" s="465"/>
      <c r="D58" s="465"/>
      <c r="E58" s="523"/>
      <c r="F58" s="465"/>
      <c r="G58" s="465"/>
      <c r="H58" s="502"/>
      <c r="I58" s="42"/>
      <c r="J58" s="451"/>
      <c r="K58" s="451"/>
      <c r="L58" s="471"/>
      <c r="M58" s="502"/>
      <c r="N58" s="506"/>
      <c r="O58" s="506"/>
      <c r="P58" s="492"/>
      <c r="Q58" s="456"/>
      <c r="R58" s="456"/>
      <c r="S58" s="456"/>
      <c r="T58" s="477"/>
      <c r="U58" s="42" t="s">
        <v>50</v>
      </c>
      <c r="V58" s="9"/>
      <c r="W58" s="9"/>
      <c r="X58" s="471"/>
      <c r="Y58" s="462"/>
      <c r="Z58" s="462"/>
      <c r="AA58" s="459"/>
      <c r="AB58" s="462"/>
      <c r="AC58" s="499"/>
      <c r="AD58" s="499"/>
      <c r="AE58" s="499"/>
      <c r="AF58" s="499"/>
      <c r="AG58" s="438"/>
      <c r="AH58" s="438"/>
      <c r="AI58" s="22"/>
      <c r="AJ58" s="23"/>
      <c r="AK58" s="23"/>
      <c r="AL58" s="23"/>
      <c r="AM58" s="23"/>
      <c r="AN58" s="24"/>
    </row>
    <row r="59" spans="1:40" ht="25.5" customHeight="1" x14ac:dyDescent="0.2">
      <c r="A59" s="540"/>
      <c r="B59" s="496"/>
      <c r="C59" s="465"/>
      <c r="D59" s="465"/>
      <c r="E59" s="523"/>
      <c r="F59" s="465"/>
      <c r="G59" s="465"/>
      <c r="H59" s="502"/>
      <c r="I59" s="42" t="s">
        <v>60</v>
      </c>
      <c r="J59" s="40"/>
      <c r="K59" s="40" t="s">
        <v>73</v>
      </c>
      <c r="L59" s="471"/>
      <c r="M59" s="502"/>
      <c r="N59" s="506"/>
      <c r="O59" s="506"/>
      <c r="P59" s="492"/>
      <c r="Q59" s="456"/>
      <c r="R59" s="456"/>
      <c r="S59" s="456"/>
      <c r="T59" s="477"/>
      <c r="U59" s="42" t="s">
        <v>52</v>
      </c>
      <c r="V59" s="9"/>
      <c r="W59" s="9"/>
      <c r="X59" s="471"/>
      <c r="Y59" s="462"/>
      <c r="Z59" s="462"/>
      <c r="AA59" s="459"/>
      <c r="AB59" s="462"/>
      <c r="AC59" s="499"/>
      <c r="AD59" s="499"/>
      <c r="AE59" s="499"/>
      <c r="AF59" s="499"/>
      <c r="AG59" s="438"/>
      <c r="AH59" s="438"/>
      <c r="AI59" s="22"/>
      <c r="AJ59" s="23"/>
      <c r="AK59" s="23"/>
      <c r="AL59" s="23"/>
      <c r="AM59" s="23"/>
      <c r="AN59" s="24"/>
    </row>
    <row r="60" spans="1:40" ht="25.5" customHeight="1" x14ac:dyDescent="0.2">
      <c r="A60" s="540"/>
      <c r="B60" s="496"/>
      <c r="C60" s="465"/>
      <c r="D60" s="465"/>
      <c r="E60" s="523"/>
      <c r="F60" s="465"/>
      <c r="G60" s="465"/>
      <c r="H60" s="502"/>
      <c r="I60" s="42" t="s">
        <v>61</v>
      </c>
      <c r="J60" s="449"/>
      <c r="K60" s="449" t="s">
        <v>73</v>
      </c>
      <c r="L60" s="471"/>
      <c r="M60" s="502"/>
      <c r="N60" s="506"/>
      <c r="O60" s="506"/>
      <c r="P60" s="493"/>
      <c r="Q60" s="457"/>
      <c r="R60" s="457"/>
      <c r="S60" s="457"/>
      <c r="T60" s="478"/>
      <c r="U60" s="42" t="s">
        <v>53</v>
      </c>
      <c r="V60" s="9"/>
      <c r="W60" s="9"/>
      <c r="X60" s="472"/>
      <c r="Y60" s="462"/>
      <c r="Z60" s="462"/>
      <c r="AA60" s="459"/>
      <c r="AB60" s="462"/>
      <c r="AC60" s="499"/>
      <c r="AD60" s="499"/>
      <c r="AE60" s="499"/>
      <c r="AF60" s="499"/>
      <c r="AG60" s="438"/>
      <c r="AH60" s="438"/>
      <c r="AI60" s="22"/>
      <c r="AJ60" s="23"/>
      <c r="AK60" s="23"/>
      <c r="AL60" s="23"/>
      <c r="AM60" s="23"/>
      <c r="AN60" s="24"/>
    </row>
    <row r="61" spans="1:40" ht="25.5" customHeight="1" x14ac:dyDescent="0.2">
      <c r="A61" s="540"/>
      <c r="B61" s="496"/>
      <c r="C61" s="465"/>
      <c r="D61" s="465"/>
      <c r="E61" s="523"/>
      <c r="F61" s="465"/>
      <c r="G61" s="465"/>
      <c r="H61" s="502"/>
      <c r="I61" s="42"/>
      <c r="J61" s="450"/>
      <c r="K61" s="450"/>
      <c r="L61" s="471"/>
      <c r="M61" s="502"/>
      <c r="N61" s="506"/>
      <c r="O61" s="506"/>
      <c r="P61" s="491"/>
      <c r="Q61" s="455"/>
      <c r="R61" s="455"/>
      <c r="S61" s="455"/>
      <c r="T61" s="476" t="s">
        <v>62</v>
      </c>
      <c r="U61" s="42" t="s">
        <v>43</v>
      </c>
      <c r="V61" s="9"/>
      <c r="W61" s="9"/>
      <c r="X61" s="470">
        <f>SUM(IF(V61="x",15)+IF(V62="x",5)+IF(V63="x",15)+IF(V64="x",10)+IF(V65="x",15)+IF(V66="x",10)+IF(V67="x",30))</f>
        <v>0</v>
      </c>
      <c r="Y61" s="462"/>
      <c r="Z61" s="462"/>
      <c r="AA61" s="459"/>
      <c r="AB61" s="462"/>
      <c r="AC61" s="499"/>
      <c r="AD61" s="499"/>
      <c r="AE61" s="499"/>
      <c r="AF61" s="499"/>
      <c r="AG61" s="438"/>
      <c r="AH61" s="438"/>
      <c r="AI61" s="22"/>
      <c r="AJ61" s="23"/>
      <c r="AK61" s="23"/>
      <c r="AL61" s="23"/>
      <c r="AM61" s="23"/>
      <c r="AN61" s="24"/>
    </row>
    <row r="62" spans="1:40" ht="25.5" customHeight="1" x14ac:dyDescent="0.2">
      <c r="A62" s="540"/>
      <c r="B62" s="496"/>
      <c r="C62" s="465"/>
      <c r="D62" s="465"/>
      <c r="E62" s="523"/>
      <c r="F62" s="465"/>
      <c r="G62" s="465"/>
      <c r="H62" s="502"/>
      <c r="I62" s="42"/>
      <c r="J62" s="451"/>
      <c r="K62" s="451"/>
      <c r="L62" s="471"/>
      <c r="M62" s="502"/>
      <c r="N62" s="506"/>
      <c r="O62" s="506"/>
      <c r="P62" s="492"/>
      <c r="Q62" s="456"/>
      <c r="R62" s="456"/>
      <c r="S62" s="456"/>
      <c r="T62" s="477"/>
      <c r="U62" s="42" t="s">
        <v>46</v>
      </c>
      <c r="V62" s="9"/>
      <c r="W62" s="9"/>
      <c r="X62" s="471"/>
      <c r="Y62" s="462"/>
      <c r="Z62" s="462"/>
      <c r="AA62" s="459"/>
      <c r="AB62" s="462"/>
      <c r="AC62" s="499"/>
      <c r="AD62" s="499"/>
      <c r="AE62" s="499"/>
      <c r="AF62" s="499"/>
      <c r="AG62" s="438"/>
      <c r="AH62" s="438"/>
      <c r="AI62" s="22"/>
      <c r="AJ62" s="23"/>
      <c r="AK62" s="23"/>
      <c r="AL62" s="23"/>
      <c r="AM62" s="23"/>
      <c r="AN62" s="24"/>
    </row>
    <row r="63" spans="1:40" ht="14.65" customHeight="1" x14ac:dyDescent="0.2">
      <c r="A63" s="540"/>
      <c r="B63" s="496"/>
      <c r="C63" s="465"/>
      <c r="D63" s="465"/>
      <c r="E63" s="523"/>
      <c r="F63" s="465"/>
      <c r="G63" s="465"/>
      <c r="H63" s="502"/>
      <c r="I63" s="42" t="s">
        <v>63</v>
      </c>
      <c r="J63" s="40"/>
      <c r="K63" s="40" t="s">
        <v>73</v>
      </c>
      <c r="L63" s="471"/>
      <c r="M63" s="502"/>
      <c r="N63" s="506"/>
      <c r="O63" s="506"/>
      <c r="P63" s="492"/>
      <c r="Q63" s="456"/>
      <c r="R63" s="456"/>
      <c r="S63" s="456"/>
      <c r="T63" s="477"/>
      <c r="U63" s="42" t="s">
        <v>47</v>
      </c>
      <c r="V63" s="9"/>
      <c r="W63" s="9"/>
      <c r="X63" s="471"/>
      <c r="Y63" s="462"/>
      <c r="Z63" s="462"/>
      <c r="AA63" s="459"/>
      <c r="AB63" s="462"/>
      <c r="AC63" s="499"/>
      <c r="AD63" s="499"/>
      <c r="AE63" s="499"/>
      <c r="AF63" s="499"/>
      <c r="AG63" s="438"/>
      <c r="AH63" s="438"/>
      <c r="AI63" s="22"/>
      <c r="AJ63" s="23"/>
      <c r="AK63" s="23"/>
      <c r="AL63" s="23"/>
      <c r="AM63" s="23"/>
      <c r="AN63" s="24"/>
    </row>
    <row r="64" spans="1:40" ht="14.65" customHeight="1" x14ac:dyDescent="0.2">
      <c r="A64" s="540"/>
      <c r="B64" s="496"/>
      <c r="C64" s="465"/>
      <c r="D64" s="465"/>
      <c r="E64" s="523"/>
      <c r="F64" s="465"/>
      <c r="G64" s="465"/>
      <c r="H64" s="502"/>
      <c r="I64" s="42" t="s">
        <v>64</v>
      </c>
      <c r="J64" s="40"/>
      <c r="K64" s="40" t="s">
        <v>73</v>
      </c>
      <c r="L64" s="471"/>
      <c r="M64" s="502"/>
      <c r="N64" s="506"/>
      <c r="O64" s="506"/>
      <c r="P64" s="492"/>
      <c r="Q64" s="456"/>
      <c r="R64" s="456"/>
      <c r="S64" s="456"/>
      <c r="T64" s="477"/>
      <c r="U64" s="42" t="s">
        <v>48</v>
      </c>
      <c r="V64" s="9"/>
      <c r="W64" s="9"/>
      <c r="X64" s="471"/>
      <c r="Y64" s="462"/>
      <c r="Z64" s="462"/>
      <c r="AA64" s="459"/>
      <c r="AB64" s="462"/>
      <c r="AC64" s="499"/>
      <c r="AD64" s="499"/>
      <c r="AE64" s="499"/>
      <c r="AF64" s="499"/>
      <c r="AG64" s="438"/>
      <c r="AH64" s="438"/>
      <c r="AI64" s="22"/>
      <c r="AJ64" s="23"/>
      <c r="AK64" s="23"/>
      <c r="AL64" s="23"/>
      <c r="AM64" s="23"/>
      <c r="AN64" s="24"/>
    </row>
    <row r="65" spans="1:40" ht="25.5" customHeight="1" x14ac:dyDescent="0.2">
      <c r="A65" s="540"/>
      <c r="B65" s="496"/>
      <c r="C65" s="465"/>
      <c r="D65" s="465"/>
      <c r="E65" s="523"/>
      <c r="F65" s="465"/>
      <c r="G65" s="465"/>
      <c r="H65" s="502"/>
      <c r="I65" s="42" t="s">
        <v>65</v>
      </c>
      <c r="J65" s="40"/>
      <c r="K65" s="40" t="s">
        <v>73</v>
      </c>
      <c r="L65" s="471"/>
      <c r="M65" s="502"/>
      <c r="N65" s="506"/>
      <c r="O65" s="506"/>
      <c r="P65" s="492"/>
      <c r="Q65" s="456"/>
      <c r="R65" s="456"/>
      <c r="S65" s="456"/>
      <c r="T65" s="477"/>
      <c r="U65" s="42" t="s">
        <v>50</v>
      </c>
      <c r="V65" s="9"/>
      <c r="W65" s="9"/>
      <c r="X65" s="471"/>
      <c r="Y65" s="462"/>
      <c r="Z65" s="462"/>
      <c r="AA65" s="459"/>
      <c r="AB65" s="462"/>
      <c r="AC65" s="499"/>
      <c r="AD65" s="499"/>
      <c r="AE65" s="499"/>
      <c r="AF65" s="499"/>
      <c r="AG65" s="438"/>
      <c r="AH65" s="438"/>
      <c r="AI65" s="22"/>
      <c r="AJ65" s="23"/>
      <c r="AK65" s="23"/>
      <c r="AL65" s="23"/>
      <c r="AM65" s="23"/>
      <c r="AN65" s="24"/>
    </row>
    <row r="66" spans="1:40" ht="25.5" customHeight="1" x14ac:dyDescent="0.2">
      <c r="A66" s="540"/>
      <c r="B66" s="496"/>
      <c r="C66" s="465"/>
      <c r="D66" s="465"/>
      <c r="E66" s="523"/>
      <c r="F66" s="465"/>
      <c r="G66" s="465"/>
      <c r="H66" s="502"/>
      <c r="I66" s="42" t="s">
        <v>66</v>
      </c>
      <c r="J66" s="40"/>
      <c r="K66" s="40" t="s">
        <v>73</v>
      </c>
      <c r="L66" s="471"/>
      <c r="M66" s="502"/>
      <c r="N66" s="506"/>
      <c r="O66" s="506"/>
      <c r="P66" s="492"/>
      <c r="Q66" s="456"/>
      <c r="R66" s="456"/>
      <c r="S66" s="456"/>
      <c r="T66" s="477"/>
      <c r="U66" s="42" t="s">
        <v>52</v>
      </c>
      <c r="V66" s="9"/>
      <c r="W66" s="9"/>
      <c r="X66" s="471"/>
      <c r="Y66" s="462"/>
      <c r="Z66" s="462"/>
      <c r="AA66" s="459"/>
      <c r="AB66" s="462"/>
      <c r="AC66" s="499"/>
      <c r="AD66" s="499"/>
      <c r="AE66" s="499"/>
      <c r="AF66" s="499"/>
      <c r="AG66" s="438"/>
      <c r="AH66" s="438"/>
      <c r="AI66" s="22"/>
      <c r="AJ66" s="23"/>
      <c r="AK66" s="23"/>
      <c r="AL66" s="23"/>
      <c r="AM66" s="23"/>
      <c r="AN66" s="24"/>
    </row>
    <row r="67" spans="1:40" ht="14.65" customHeight="1" x14ac:dyDescent="0.2">
      <c r="A67" s="540"/>
      <c r="B67" s="496"/>
      <c r="C67" s="465"/>
      <c r="D67" s="465"/>
      <c r="E67" s="523"/>
      <c r="F67" s="465"/>
      <c r="G67" s="465"/>
      <c r="H67" s="502"/>
      <c r="I67" s="42" t="s">
        <v>67</v>
      </c>
      <c r="J67" s="40"/>
      <c r="K67" s="40" t="s">
        <v>73</v>
      </c>
      <c r="L67" s="471"/>
      <c r="M67" s="502"/>
      <c r="N67" s="506"/>
      <c r="O67" s="506"/>
      <c r="P67" s="493"/>
      <c r="Q67" s="457"/>
      <c r="R67" s="457"/>
      <c r="S67" s="457"/>
      <c r="T67" s="478"/>
      <c r="U67" s="42" t="s">
        <v>53</v>
      </c>
      <c r="V67" s="9"/>
      <c r="W67" s="9"/>
      <c r="X67" s="472"/>
      <c r="Y67" s="462"/>
      <c r="Z67" s="462"/>
      <c r="AA67" s="459"/>
      <c r="AB67" s="462"/>
      <c r="AC67" s="499"/>
      <c r="AD67" s="499"/>
      <c r="AE67" s="499"/>
      <c r="AF67" s="499"/>
      <c r="AG67" s="438"/>
      <c r="AH67" s="438"/>
      <c r="AI67" s="22"/>
      <c r="AJ67" s="23"/>
      <c r="AK67" s="23"/>
      <c r="AL67" s="23"/>
      <c r="AM67" s="23"/>
      <c r="AN67" s="24"/>
    </row>
    <row r="68" spans="1:40" ht="14.65" customHeight="1" x14ac:dyDescent="0.2">
      <c r="A68" s="540"/>
      <c r="B68" s="496"/>
      <c r="C68" s="465"/>
      <c r="D68" s="465"/>
      <c r="E68" s="523"/>
      <c r="F68" s="465"/>
      <c r="G68" s="465"/>
      <c r="H68" s="502"/>
      <c r="I68" s="42" t="s">
        <v>68</v>
      </c>
      <c r="J68" s="38"/>
      <c r="K68" s="40" t="s">
        <v>73</v>
      </c>
      <c r="L68" s="471"/>
      <c r="M68" s="502"/>
      <c r="N68" s="506"/>
      <c r="O68" s="506"/>
      <c r="P68" s="479" t="s">
        <v>69</v>
      </c>
      <c r="Q68" s="480"/>
      <c r="R68" s="480"/>
      <c r="S68" s="480"/>
      <c r="T68" s="480"/>
      <c r="U68" s="480"/>
      <c r="V68" s="480"/>
      <c r="W68" s="480"/>
      <c r="X68" s="481"/>
      <c r="Y68" s="462"/>
      <c r="Z68" s="462"/>
      <c r="AA68" s="459"/>
      <c r="AB68" s="462"/>
      <c r="AC68" s="499"/>
      <c r="AD68" s="499"/>
      <c r="AE68" s="499"/>
      <c r="AF68" s="499"/>
      <c r="AG68" s="438"/>
      <c r="AH68" s="438"/>
      <c r="AI68" s="22"/>
      <c r="AJ68" s="23"/>
      <c r="AK68" s="23"/>
      <c r="AL68" s="23"/>
      <c r="AM68" s="23"/>
      <c r="AN68" s="24"/>
    </row>
    <row r="69" spans="1:40" ht="14.65" customHeight="1" x14ac:dyDescent="0.2">
      <c r="A69" s="540"/>
      <c r="B69" s="496"/>
      <c r="C69" s="465"/>
      <c r="D69" s="465"/>
      <c r="E69" s="523"/>
      <c r="F69" s="465"/>
      <c r="G69" s="465"/>
      <c r="H69" s="502"/>
      <c r="I69" s="42" t="s">
        <v>70</v>
      </c>
      <c r="J69" s="10"/>
      <c r="K69" s="40" t="s">
        <v>73</v>
      </c>
      <c r="L69" s="471"/>
      <c r="M69" s="502"/>
      <c r="N69" s="506"/>
      <c r="O69" s="506"/>
      <c r="P69" s="482"/>
      <c r="Q69" s="483"/>
      <c r="R69" s="483"/>
      <c r="S69" s="483"/>
      <c r="T69" s="483"/>
      <c r="U69" s="483"/>
      <c r="V69" s="483"/>
      <c r="W69" s="483"/>
      <c r="X69" s="484"/>
      <c r="Y69" s="462"/>
      <c r="Z69" s="462"/>
      <c r="AA69" s="459"/>
      <c r="AB69" s="462"/>
      <c r="AC69" s="499"/>
      <c r="AD69" s="499"/>
      <c r="AE69" s="499"/>
      <c r="AF69" s="499"/>
      <c r="AG69" s="438"/>
      <c r="AH69" s="438"/>
      <c r="AI69" s="22"/>
      <c r="AJ69" s="23"/>
      <c r="AK69" s="23"/>
      <c r="AL69" s="23"/>
      <c r="AM69" s="23"/>
      <c r="AN69" s="24"/>
    </row>
    <row r="70" spans="1:40" ht="14.65" customHeight="1" x14ac:dyDescent="0.2">
      <c r="A70" s="540"/>
      <c r="B70" s="496"/>
      <c r="C70" s="465"/>
      <c r="D70" s="465"/>
      <c r="E70" s="523"/>
      <c r="F70" s="465"/>
      <c r="G70" s="465"/>
      <c r="H70" s="502"/>
      <c r="I70" s="42" t="s">
        <v>71</v>
      </c>
      <c r="J70" s="10"/>
      <c r="K70" s="40" t="s">
        <v>73</v>
      </c>
      <c r="L70" s="471"/>
      <c r="M70" s="502"/>
      <c r="N70" s="506"/>
      <c r="O70" s="506"/>
      <c r="P70" s="482"/>
      <c r="Q70" s="483"/>
      <c r="R70" s="483"/>
      <c r="S70" s="483"/>
      <c r="T70" s="483"/>
      <c r="U70" s="483"/>
      <c r="V70" s="483"/>
      <c r="W70" s="483"/>
      <c r="X70" s="484"/>
      <c r="Y70" s="462"/>
      <c r="Z70" s="462"/>
      <c r="AA70" s="459"/>
      <c r="AB70" s="462"/>
      <c r="AC70" s="499"/>
      <c r="AD70" s="499"/>
      <c r="AE70" s="499"/>
      <c r="AF70" s="499"/>
      <c r="AG70" s="438"/>
      <c r="AH70" s="438"/>
      <c r="AI70" s="22"/>
      <c r="AJ70" s="23"/>
      <c r="AK70" s="23"/>
      <c r="AL70" s="23"/>
      <c r="AM70" s="23"/>
      <c r="AN70" s="24"/>
    </row>
    <row r="71" spans="1:40" ht="14.65" customHeight="1" x14ac:dyDescent="0.2">
      <c r="A71" s="540"/>
      <c r="B71" s="510"/>
      <c r="C71" s="494"/>
      <c r="D71" s="494"/>
      <c r="E71" s="524"/>
      <c r="F71" s="494"/>
      <c r="G71" s="494"/>
      <c r="H71" s="504"/>
      <c r="I71" s="42" t="s">
        <v>72</v>
      </c>
      <c r="J71" s="10"/>
      <c r="K71" s="38" t="s">
        <v>73</v>
      </c>
      <c r="L71" s="472"/>
      <c r="M71" s="504"/>
      <c r="N71" s="507"/>
      <c r="O71" s="507"/>
      <c r="P71" s="488"/>
      <c r="Q71" s="489"/>
      <c r="R71" s="489"/>
      <c r="S71" s="489"/>
      <c r="T71" s="489"/>
      <c r="U71" s="489"/>
      <c r="V71" s="489"/>
      <c r="W71" s="489"/>
      <c r="X71" s="490"/>
      <c r="Y71" s="515"/>
      <c r="Z71" s="515"/>
      <c r="AA71" s="516"/>
      <c r="AB71" s="515"/>
      <c r="AC71" s="514"/>
      <c r="AD71" s="514"/>
      <c r="AE71" s="514"/>
      <c r="AF71" s="514"/>
      <c r="AG71" s="439"/>
      <c r="AH71" s="439"/>
      <c r="AI71" s="25"/>
      <c r="AJ71" s="26"/>
      <c r="AK71" s="26"/>
      <c r="AL71" s="26"/>
      <c r="AM71" s="26"/>
      <c r="AN71" s="27"/>
    </row>
    <row r="72" spans="1:40" ht="25.5" customHeight="1" x14ac:dyDescent="0.2">
      <c r="A72" s="540"/>
      <c r="B72" s="495" t="s">
        <v>217</v>
      </c>
      <c r="C72" s="464" t="s">
        <v>103</v>
      </c>
      <c r="D72" s="464" t="s">
        <v>148</v>
      </c>
      <c r="E72" s="522" t="s">
        <v>149</v>
      </c>
      <c r="F72" s="464" t="s">
        <v>150</v>
      </c>
      <c r="G72" s="464">
        <v>5</v>
      </c>
      <c r="H72" s="501" t="str">
        <f>IF(G72=1,"RARA VEZ",IF(G72=2,"IMPROBABLE",IF(G72=3,"POSIBLE",IF(G72=4,"PROBABLE",IF(G72=5,"CASI SEGURO"," ")))))</f>
        <v>CASI SEGURO</v>
      </c>
      <c r="I72" s="42" t="s">
        <v>41</v>
      </c>
      <c r="J72" s="38"/>
      <c r="K72" s="38" t="s">
        <v>73</v>
      </c>
      <c r="L72" s="470">
        <f>COUNTIF(J72:J103,"x")</f>
        <v>4</v>
      </c>
      <c r="M72" s="501" t="str">
        <f>IF(L72&lt;6,"5",IF(L72&gt;11,"20",IF(L117&gt;6,"10","10 ")))</f>
        <v>5</v>
      </c>
      <c r="N72" s="505">
        <f>(G72*M72)</f>
        <v>25</v>
      </c>
      <c r="O72" s="505" t="str">
        <f>IF(N72&lt;11,"BAJA",IF(N72&gt;59,"EXTREMA",IF(N72=15,"MODERADA",IF(N72=20,"MODERADA",IF(N72=25,"MODERADA",IF(N72=30,"ALTA",IF(N72=40,"ALTA",IF(N72=50,"ALTA"," "))))))))</f>
        <v>MODERADA</v>
      </c>
      <c r="P72" s="464" t="s">
        <v>151</v>
      </c>
      <c r="Q72" s="525"/>
      <c r="R72" s="525"/>
      <c r="S72" s="537" t="s">
        <v>74</v>
      </c>
      <c r="T72" s="476" t="s">
        <v>42</v>
      </c>
      <c r="U72" s="42" t="s">
        <v>43</v>
      </c>
      <c r="V72" s="9"/>
      <c r="W72" s="14" t="s">
        <v>73</v>
      </c>
      <c r="X72" s="470">
        <f>SUM(IF(V72="x",15)+IF(V73="x",5)+IF(V74="x",15)+IF(V75="x",10)+IF(V76="x",15)+IF(V77="x",10)+IF(V78="x",30))</f>
        <v>20</v>
      </c>
      <c r="Y72" s="461">
        <f>AVERAGE(X72:X99)</f>
        <v>5</v>
      </c>
      <c r="Z72" s="461" t="str">
        <f>IF(Y72&lt;86,"DEBIL",IF(Y72&gt;95,"FUERTE",IF(Y72=86,"MODERADO",IF(Y72=87,"MODERADO",IF(Y72=88,"MODERADO",IF(Y72=89,"MODERADO",IF(Y72=90,"MODERADO",IF(Y72=91,"MODERADO",IF(Y72=92,"MODERADO",IF(Y72=93,"MODERADO",IF(Y72=94,"MODERADO",IF(Y72=95,"MODERADO"," "))))))))))))</f>
        <v>DEBIL</v>
      </c>
      <c r="AA72" s="458" t="str">
        <f>IF(Y72&lt;85,O72," ")</f>
        <v>MODERADA</v>
      </c>
      <c r="AB72" s="461" t="s">
        <v>44</v>
      </c>
      <c r="AC72" s="517" t="s">
        <v>152</v>
      </c>
      <c r="AD72" s="498" t="s">
        <v>153</v>
      </c>
      <c r="AE72" s="498" t="s">
        <v>154</v>
      </c>
      <c r="AF72" s="498" t="s">
        <v>155</v>
      </c>
      <c r="AG72" s="437" t="s">
        <v>236</v>
      </c>
      <c r="AH72" s="437" t="s">
        <v>237</v>
      </c>
      <c r="AI72" s="440"/>
      <c r="AJ72" s="441"/>
      <c r="AK72" s="441"/>
      <c r="AL72" s="441"/>
      <c r="AM72" s="441"/>
      <c r="AN72" s="442"/>
    </row>
    <row r="73" spans="1:40" ht="25.5" customHeight="1" x14ac:dyDescent="0.2">
      <c r="A73" s="540"/>
      <c r="B73" s="496"/>
      <c r="C73" s="465"/>
      <c r="D73" s="465"/>
      <c r="E73" s="523"/>
      <c r="F73" s="465"/>
      <c r="G73" s="465"/>
      <c r="H73" s="502"/>
      <c r="I73" s="519" t="s">
        <v>45</v>
      </c>
      <c r="J73" s="449" t="s">
        <v>73</v>
      </c>
      <c r="K73" s="449"/>
      <c r="L73" s="471"/>
      <c r="M73" s="502"/>
      <c r="N73" s="506"/>
      <c r="O73" s="506"/>
      <c r="P73" s="465"/>
      <c r="Q73" s="526"/>
      <c r="R73" s="526"/>
      <c r="S73" s="538"/>
      <c r="T73" s="477"/>
      <c r="U73" s="42" t="s">
        <v>46</v>
      </c>
      <c r="V73" s="9"/>
      <c r="W73" s="14" t="s">
        <v>74</v>
      </c>
      <c r="X73" s="471"/>
      <c r="Y73" s="462"/>
      <c r="Z73" s="462"/>
      <c r="AA73" s="459"/>
      <c r="AB73" s="462"/>
      <c r="AC73" s="499"/>
      <c r="AD73" s="499"/>
      <c r="AE73" s="499"/>
      <c r="AF73" s="499"/>
      <c r="AG73" s="438"/>
      <c r="AH73" s="438"/>
      <c r="AI73" s="443"/>
      <c r="AJ73" s="444"/>
      <c r="AK73" s="444"/>
      <c r="AL73" s="444"/>
      <c r="AM73" s="444"/>
      <c r="AN73" s="445"/>
    </row>
    <row r="74" spans="1:40" ht="14.65" customHeight="1" x14ac:dyDescent="0.2">
      <c r="A74" s="540"/>
      <c r="B74" s="496"/>
      <c r="C74" s="465"/>
      <c r="D74" s="465"/>
      <c r="E74" s="523"/>
      <c r="F74" s="465"/>
      <c r="G74" s="465"/>
      <c r="H74" s="502"/>
      <c r="I74" s="520"/>
      <c r="J74" s="450"/>
      <c r="K74" s="450"/>
      <c r="L74" s="471"/>
      <c r="M74" s="502"/>
      <c r="N74" s="506"/>
      <c r="O74" s="506"/>
      <c r="P74" s="465"/>
      <c r="Q74" s="526"/>
      <c r="R74" s="526"/>
      <c r="S74" s="538"/>
      <c r="T74" s="477"/>
      <c r="U74" s="42" t="s">
        <v>47</v>
      </c>
      <c r="V74" s="9"/>
      <c r="W74" s="14" t="s">
        <v>73</v>
      </c>
      <c r="X74" s="471"/>
      <c r="Y74" s="462"/>
      <c r="Z74" s="462"/>
      <c r="AA74" s="459"/>
      <c r="AB74" s="462"/>
      <c r="AC74" s="499"/>
      <c r="AD74" s="499"/>
      <c r="AE74" s="499"/>
      <c r="AF74" s="499"/>
      <c r="AG74" s="438"/>
      <c r="AH74" s="438"/>
      <c r="AI74" s="443"/>
      <c r="AJ74" s="444"/>
      <c r="AK74" s="444"/>
      <c r="AL74" s="444"/>
      <c r="AM74" s="444"/>
      <c r="AN74" s="445"/>
    </row>
    <row r="75" spans="1:40" ht="14.65" customHeight="1" x14ac:dyDescent="0.2">
      <c r="A75" s="540"/>
      <c r="B75" s="496"/>
      <c r="C75" s="465"/>
      <c r="D75" s="465"/>
      <c r="E75" s="523"/>
      <c r="F75" s="465"/>
      <c r="G75" s="465"/>
      <c r="H75" s="502"/>
      <c r="I75" s="521"/>
      <c r="J75" s="451"/>
      <c r="K75" s="451"/>
      <c r="L75" s="471"/>
      <c r="M75" s="502"/>
      <c r="N75" s="506"/>
      <c r="O75" s="506"/>
      <c r="P75" s="465"/>
      <c r="Q75" s="526"/>
      <c r="R75" s="526"/>
      <c r="S75" s="538"/>
      <c r="T75" s="477"/>
      <c r="U75" s="42" t="s">
        <v>48</v>
      </c>
      <c r="V75" s="9" t="s">
        <v>73</v>
      </c>
      <c r="W75" s="14"/>
      <c r="X75" s="471"/>
      <c r="Y75" s="462"/>
      <c r="Z75" s="462"/>
      <c r="AA75" s="459"/>
      <c r="AB75" s="462"/>
      <c r="AC75" s="499"/>
      <c r="AD75" s="499"/>
      <c r="AE75" s="499"/>
      <c r="AF75" s="499"/>
      <c r="AG75" s="438"/>
      <c r="AH75" s="438"/>
      <c r="AI75" s="443"/>
      <c r="AJ75" s="444"/>
      <c r="AK75" s="444"/>
      <c r="AL75" s="444"/>
      <c r="AM75" s="444"/>
      <c r="AN75" s="445"/>
    </row>
    <row r="76" spans="1:40" ht="25.5" customHeight="1" x14ac:dyDescent="0.2">
      <c r="A76" s="540"/>
      <c r="B76" s="496"/>
      <c r="C76" s="465"/>
      <c r="D76" s="465"/>
      <c r="E76" s="523"/>
      <c r="F76" s="465"/>
      <c r="G76" s="465"/>
      <c r="H76" s="502"/>
      <c r="I76" s="42" t="s">
        <v>49</v>
      </c>
      <c r="J76" s="40"/>
      <c r="K76" s="40" t="s">
        <v>73</v>
      </c>
      <c r="L76" s="471"/>
      <c r="M76" s="502"/>
      <c r="N76" s="506"/>
      <c r="O76" s="506"/>
      <c r="P76" s="465"/>
      <c r="Q76" s="526"/>
      <c r="R76" s="526"/>
      <c r="S76" s="538"/>
      <c r="T76" s="477"/>
      <c r="U76" s="42" t="s">
        <v>50</v>
      </c>
      <c r="V76" s="9"/>
      <c r="W76" s="14" t="s">
        <v>74</v>
      </c>
      <c r="X76" s="471"/>
      <c r="Y76" s="462"/>
      <c r="Z76" s="462"/>
      <c r="AA76" s="459"/>
      <c r="AB76" s="462"/>
      <c r="AC76" s="499"/>
      <c r="AD76" s="499"/>
      <c r="AE76" s="499"/>
      <c r="AF76" s="499"/>
      <c r="AG76" s="438"/>
      <c r="AH76" s="438"/>
      <c r="AI76" s="443"/>
      <c r="AJ76" s="444"/>
      <c r="AK76" s="444"/>
      <c r="AL76" s="444"/>
      <c r="AM76" s="444"/>
      <c r="AN76" s="445"/>
    </row>
    <row r="77" spans="1:40" ht="25.5" customHeight="1" x14ac:dyDescent="0.2">
      <c r="A77" s="540"/>
      <c r="B77" s="496"/>
      <c r="C77" s="465"/>
      <c r="D77" s="465"/>
      <c r="E77" s="523"/>
      <c r="F77" s="465"/>
      <c r="G77" s="465"/>
      <c r="H77" s="502"/>
      <c r="I77" s="519" t="s">
        <v>51</v>
      </c>
      <c r="J77" s="449"/>
      <c r="K77" s="449" t="s">
        <v>73</v>
      </c>
      <c r="L77" s="471"/>
      <c r="M77" s="502"/>
      <c r="N77" s="506"/>
      <c r="O77" s="506"/>
      <c r="P77" s="465"/>
      <c r="Q77" s="526"/>
      <c r="R77" s="526"/>
      <c r="S77" s="538"/>
      <c r="T77" s="477"/>
      <c r="U77" s="42" t="s">
        <v>52</v>
      </c>
      <c r="V77" s="9" t="s">
        <v>73</v>
      </c>
      <c r="W77" s="9"/>
      <c r="X77" s="471"/>
      <c r="Y77" s="462"/>
      <c r="Z77" s="462"/>
      <c r="AA77" s="459"/>
      <c r="AB77" s="462"/>
      <c r="AC77" s="499"/>
      <c r="AD77" s="499"/>
      <c r="AE77" s="499"/>
      <c r="AF77" s="499"/>
      <c r="AG77" s="438"/>
      <c r="AH77" s="438"/>
      <c r="AI77" s="443"/>
      <c r="AJ77" s="444"/>
      <c r="AK77" s="444"/>
      <c r="AL77" s="444"/>
      <c r="AM77" s="444"/>
      <c r="AN77" s="445"/>
    </row>
    <row r="78" spans="1:40" ht="14.65" customHeight="1" x14ac:dyDescent="0.2">
      <c r="A78" s="540"/>
      <c r="B78" s="496"/>
      <c r="C78" s="465"/>
      <c r="D78" s="465"/>
      <c r="E78" s="523"/>
      <c r="F78" s="465"/>
      <c r="G78" s="465"/>
      <c r="H78" s="502"/>
      <c r="I78" s="520"/>
      <c r="J78" s="450"/>
      <c r="K78" s="450"/>
      <c r="L78" s="471"/>
      <c r="M78" s="502"/>
      <c r="N78" s="506"/>
      <c r="O78" s="506"/>
      <c r="P78" s="494"/>
      <c r="Q78" s="527"/>
      <c r="R78" s="527"/>
      <c r="S78" s="539"/>
      <c r="T78" s="478"/>
      <c r="U78" s="42" t="s">
        <v>53</v>
      </c>
      <c r="V78" s="9"/>
      <c r="W78" s="9" t="s">
        <v>73</v>
      </c>
      <c r="X78" s="472"/>
      <c r="Y78" s="462"/>
      <c r="Z78" s="462"/>
      <c r="AA78" s="459"/>
      <c r="AB78" s="462"/>
      <c r="AC78" s="499"/>
      <c r="AD78" s="499"/>
      <c r="AE78" s="499"/>
      <c r="AF78" s="499"/>
      <c r="AG78" s="438"/>
      <c r="AH78" s="438"/>
      <c r="AI78" s="443"/>
      <c r="AJ78" s="444"/>
      <c r="AK78" s="444"/>
      <c r="AL78" s="444"/>
      <c r="AM78" s="444"/>
      <c r="AN78" s="445"/>
    </row>
    <row r="79" spans="1:40" ht="25.5" customHeight="1" x14ac:dyDescent="0.2">
      <c r="A79" s="540"/>
      <c r="B79" s="496"/>
      <c r="C79" s="465"/>
      <c r="D79" s="465"/>
      <c r="E79" s="523"/>
      <c r="F79" s="465"/>
      <c r="G79" s="465"/>
      <c r="H79" s="502"/>
      <c r="I79" s="521"/>
      <c r="J79" s="451"/>
      <c r="K79" s="451"/>
      <c r="L79" s="471"/>
      <c r="M79" s="502"/>
      <c r="N79" s="506"/>
      <c r="O79" s="506"/>
      <c r="P79" s="452"/>
      <c r="Q79" s="455"/>
      <c r="R79" s="455"/>
      <c r="S79" s="455"/>
      <c r="T79" s="476" t="s">
        <v>54</v>
      </c>
      <c r="U79" s="42" t="s">
        <v>43</v>
      </c>
      <c r="V79" s="9"/>
      <c r="W79" s="9"/>
      <c r="X79" s="470">
        <f>SUM(IF(V79="x",15)+IF(V80="x",5)+IF(V81="x",15)+IF(V82="x",10)+IF(V83="x",15)+IF(V84="x",10)+IF(V85="x",30))</f>
        <v>0</v>
      </c>
      <c r="Y79" s="462"/>
      <c r="Z79" s="462"/>
      <c r="AA79" s="459"/>
      <c r="AB79" s="462"/>
      <c r="AC79" s="499"/>
      <c r="AD79" s="499"/>
      <c r="AE79" s="499"/>
      <c r="AF79" s="499"/>
      <c r="AG79" s="438"/>
      <c r="AH79" s="438"/>
      <c r="AI79" s="443"/>
      <c r="AJ79" s="444"/>
      <c r="AK79" s="444"/>
      <c r="AL79" s="444"/>
      <c r="AM79" s="444"/>
      <c r="AN79" s="445"/>
    </row>
    <row r="80" spans="1:40" ht="25.5" customHeight="1" x14ac:dyDescent="0.2">
      <c r="A80" s="540"/>
      <c r="B80" s="496"/>
      <c r="C80" s="465"/>
      <c r="D80" s="465"/>
      <c r="E80" s="523"/>
      <c r="F80" s="465"/>
      <c r="G80" s="465"/>
      <c r="H80" s="502"/>
      <c r="I80" s="519" t="s">
        <v>55</v>
      </c>
      <c r="J80" s="449" t="s">
        <v>73</v>
      </c>
      <c r="K80" s="449"/>
      <c r="L80" s="471"/>
      <c r="M80" s="502"/>
      <c r="N80" s="506"/>
      <c r="O80" s="506"/>
      <c r="P80" s="453"/>
      <c r="Q80" s="456"/>
      <c r="R80" s="456"/>
      <c r="S80" s="456"/>
      <c r="T80" s="477"/>
      <c r="U80" s="42" t="s">
        <v>46</v>
      </c>
      <c r="V80" s="9"/>
      <c r="W80" s="9"/>
      <c r="X80" s="471"/>
      <c r="Y80" s="462"/>
      <c r="Z80" s="462"/>
      <c r="AA80" s="459"/>
      <c r="AB80" s="462"/>
      <c r="AC80" s="499"/>
      <c r="AD80" s="499"/>
      <c r="AE80" s="499"/>
      <c r="AF80" s="499"/>
      <c r="AG80" s="438"/>
      <c r="AH80" s="438"/>
      <c r="AI80" s="443"/>
      <c r="AJ80" s="444"/>
      <c r="AK80" s="444"/>
      <c r="AL80" s="444"/>
      <c r="AM80" s="444"/>
      <c r="AN80" s="445"/>
    </row>
    <row r="81" spans="1:40" ht="14.65" customHeight="1" x14ac:dyDescent="0.2">
      <c r="A81" s="540"/>
      <c r="B81" s="496"/>
      <c r="C81" s="465"/>
      <c r="D81" s="465"/>
      <c r="E81" s="523"/>
      <c r="F81" s="465"/>
      <c r="G81" s="465"/>
      <c r="H81" s="502"/>
      <c r="I81" s="520"/>
      <c r="J81" s="450"/>
      <c r="K81" s="450"/>
      <c r="L81" s="471"/>
      <c r="M81" s="502"/>
      <c r="N81" s="506"/>
      <c r="O81" s="506"/>
      <c r="P81" s="453"/>
      <c r="Q81" s="456"/>
      <c r="R81" s="456"/>
      <c r="S81" s="456"/>
      <c r="T81" s="477"/>
      <c r="U81" s="42" t="s">
        <v>47</v>
      </c>
      <c r="V81" s="9"/>
      <c r="W81" s="9"/>
      <c r="X81" s="471"/>
      <c r="Y81" s="462"/>
      <c r="Z81" s="462"/>
      <c r="AA81" s="459"/>
      <c r="AB81" s="462"/>
      <c r="AC81" s="499"/>
      <c r="AD81" s="499"/>
      <c r="AE81" s="499"/>
      <c r="AF81" s="499"/>
      <c r="AG81" s="438"/>
      <c r="AH81" s="438"/>
      <c r="AI81" s="443"/>
      <c r="AJ81" s="444"/>
      <c r="AK81" s="444"/>
      <c r="AL81" s="444"/>
      <c r="AM81" s="444"/>
      <c r="AN81" s="445"/>
    </row>
    <row r="82" spans="1:40" ht="14.65" customHeight="1" x14ac:dyDescent="0.2">
      <c r="A82" s="540"/>
      <c r="B82" s="496"/>
      <c r="C82" s="465"/>
      <c r="D82" s="465"/>
      <c r="E82" s="523"/>
      <c r="F82" s="465"/>
      <c r="G82" s="465"/>
      <c r="H82" s="502"/>
      <c r="I82" s="521"/>
      <c r="J82" s="451"/>
      <c r="K82" s="451"/>
      <c r="L82" s="471"/>
      <c r="M82" s="502"/>
      <c r="N82" s="506"/>
      <c r="O82" s="506"/>
      <c r="P82" s="453"/>
      <c r="Q82" s="456"/>
      <c r="R82" s="456"/>
      <c r="S82" s="456"/>
      <c r="T82" s="477"/>
      <c r="U82" s="42" t="s">
        <v>48</v>
      </c>
      <c r="V82" s="9"/>
      <c r="W82" s="9"/>
      <c r="X82" s="471"/>
      <c r="Y82" s="462"/>
      <c r="Z82" s="462"/>
      <c r="AA82" s="459"/>
      <c r="AB82" s="462"/>
      <c r="AC82" s="499"/>
      <c r="AD82" s="499"/>
      <c r="AE82" s="499"/>
      <c r="AF82" s="499"/>
      <c r="AG82" s="438"/>
      <c r="AH82" s="438"/>
      <c r="AI82" s="443"/>
      <c r="AJ82" s="444"/>
      <c r="AK82" s="444"/>
      <c r="AL82" s="444"/>
      <c r="AM82" s="444"/>
      <c r="AN82" s="445"/>
    </row>
    <row r="83" spans="1:40" ht="25.5" customHeight="1" x14ac:dyDescent="0.2">
      <c r="A83" s="540"/>
      <c r="B83" s="496"/>
      <c r="C83" s="465"/>
      <c r="D83" s="465"/>
      <c r="E83" s="523"/>
      <c r="F83" s="465"/>
      <c r="G83" s="465"/>
      <c r="H83" s="502"/>
      <c r="I83" s="42" t="s">
        <v>56</v>
      </c>
      <c r="J83" s="40"/>
      <c r="K83" s="40" t="s">
        <v>73</v>
      </c>
      <c r="L83" s="471"/>
      <c r="M83" s="502"/>
      <c r="N83" s="506"/>
      <c r="O83" s="506"/>
      <c r="P83" s="453"/>
      <c r="Q83" s="456"/>
      <c r="R83" s="456"/>
      <c r="S83" s="456"/>
      <c r="T83" s="477"/>
      <c r="U83" s="42" t="s">
        <v>50</v>
      </c>
      <c r="V83" s="9"/>
      <c r="W83" s="9"/>
      <c r="X83" s="471"/>
      <c r="Y83" s="462"/>
      <c r="Z83" s="462"/>
      <c r="AA83" s="459"/>
      <c r="AB83" s="462"/>
      <c r="AC83" s="499"/>
      <c r="AD83" s="499"/>
      <c r="AE83" s="499"/>
      <c r="AF83" s="499"/>
      <c r="AG83" s="438"/>
      <c r="AH83" s="438"/>
      <c r="AI83" s="443"/>
      <c r="AJ83" s="444"/>
      <c r="AK83" s="444"/>
      <c r="AL83" s="444"/>
      <c r="AM83" s="444"/>
      <c r="AN83" s="445"/>
    </row>
    <row r="84" spans="1:40" ht="25.5" customHeight="1" x14ac:dyDescent="0.2">
      <c r="A84" s="540"/>
      <c r="B84" s="496"/>
      <c r="C84" s="465"/>
      <c r="D84" s="465"/>
      <c r="E84" s="523"/>
      <c r="F84" s="465"/>
      <c r="G84" s="465"/>
      <c r="H84" s="502"/>
      <c r="I84" s="519" t="s">
        <v>57</v>
      </c>
      <c r="J84" s="449" t="s">
        <v>73</v>
      </c>
      <c r="K84" s="449"/>
      <c r="L84" s="471"/>
      <c r="M84" s="502"/>
      <c r="N84" s="506"/>
      <c r="O84" s="506"/>
      <c r="P84" s="453"/>
      <c r="Q84" s="456"/>
      <c r="R84" s="456"/>
      <c r="S84" s="456"/>
      <c r="T84" s="477"/>
      <c r="U84" s="42" t="s">
        <v>52</v>
      </c>
      <c r="V84" s="9"/>
      <c r="W84" s="9"/>
      <c r="X84" s="471"/>
      <c r="Y84" s="462"/>
      <c r="Z84" s="462"/>
      <c r="AA84" s="459"/>
      <c r="AB84" s="462"/>
      <c r="AC84" s="499"/>
      <c r="AD84" s="499"/>
      <c r="AE84" s="499"/>
      <c r="AF84" s="499"/>
      <c r="AG84" s="438"/>
      <c r="AH84" s="438"/>
      <c r="AI84" s="443"/>
      <c r="AJ84" s="444"/>
      <c r="AK84" s="444"/>
      <c r="AL84" s="444"/>
      <c r="AM84" s="444"/>
      <c r="AN84" s="445"/>
    </row>
    <row r="85" spans="1:40" ht="14.65" customHeight="1" x14ac:dyDescent="0.2">
      <c r="A85" s="540"/>
      <c r="B85" s="496"/>
      <c r="C85" s="465"/>
      <c r="D85" s="465"/>
      <c r="E85" s="523"/>
      <c r="F85" s="465"/>
      <c r="G85" s="465"/>
      <c r="H85" s="502"/>
      <c r="I85" s="520"/>
      <c r="J85" s="450"/>
      <c r="K85" s="450"/>
      <c r="L85" s="471"/>
      <c r="M85" s="502"/>
      <c r="N85" s="506"/>
      <c r="O85" s="506"/>
      <c r="P85" s="454"/>
      <c r="Q85" s="457"/>
      <c r="R85" s="457"/>
      <c r="S85" s="457"/>
      <c r="T85" s="478"/>
      <c r="U85" s="42" t="s">
        <v>53</v>
      </c>
      <c r="V85" s="9"/>
      <c r="W85" s="9"/>
      <c r="X85" s="472"/>
      <c r="Y85" s="462"/>
      <c r="Z85" s="462"/>
      <c r="AA85" s="459"/>
      <c r="AB85" s="462"/>
      <c r="AC85" s="499"/>
      <c r="AD85" s="499"/>
      <c r="AE85" s="499"/>
      <c r="AF85" s="499"/>
      <c r="AG85" s="438"/>
      <c r="AH85" s="438"/>
      <c r="AI85" s="443"/>
      <c r="AJ85" s="444"/>
      <c r="AK85" s="444"/>
      <c r="AL85" s="444"/>
      <c r="AM85" s="444"/>
      <c r="AN85" s="445"/>
    </row>
    <row r="86" spans="1:40" ht="25.5" customHeight="1" x14ac:dyDescent="0.2">
      <c r="A86" s="540"/>
      <c r="B86" s="496"/>
      <c r="C86" s="465"/>
      <c r="D86" s="465"/>
      <c r="E86" s="523"/>
      <c r="F86" s="465"/>
      <c r="G86" s="465"/>
      <c r="H86" s="502"/>
      <c r="I86" s="521"/>
      <c r="J86" s="451"/>
      <c r="K86" s="451"/>
      <c r="L86" s="471"/>
      <c r="M86" s="502"/>
      <c r="N86" s="506"/>
      <c r="O86" s="506"/>
      <c r="P86" s="491"/>
      <c r="Q86" s="455"/>
      <c r="R86" s="455"/>
      <c r="S86" s="455"/>
      <c r="T86" s="476" t="s">
        <v>58</v>
      </c>
      <c r="U86" s="42" t="s">
        <v>43</v>
      </c>
      <c r="V86" s="9"/>
      <c r="W86" s="9"/>
      <c r="X86" s="470">
        <f>SUM(IF(V86="x",15)+IF(V87="x",5)+IF(V88="x",15)+IF(V89="x",10)+IF(V90="x",15)+IF(V91="x",10)+IF(V92="x",30))</f>
        <v>0</v>
      </c>
      <c r="Y86" s="462"/>
      <c r="Z86" s="462"/>
      <c r="AA86" s="459"/>
      <c r="AB86" s="462"/>
      <c r="AC86" s="499"/>
      <c r="AD86" s="499"/>
      <c r="AE86" s="499"/>
      <c r="AF86" s="499"/>
      <c r="AG86" s="438"/>
      <c r="AH86" s="438"/>
      <c r="AI86" s="443"/>
      <c r="AJ86" s="444"/>
      <c r="AK86" s="444"/>
      <c r="AL86" s="444"/>
      <c r="AM86" s="444"/>
      <c r="AN86" s="445"/>
    </row>
    <row r="87" spans="1:40" ht="25.5" customHeight="1" x14ac:dyDescent="0.2">
      <c r="A87" s="540"/>
      <c r="B87" s="496"/>
      <c r="C87" s="465"/>
      <c r="D87" s="465"/>
      <c r="E87" s="523"/>
      <c r="F87" s="465"/>
      <c r="G87" s="465"/>
      <c r="H87" s="502"/>
      <c r="I87" s="519" t="s">
        <v>59</v>
      </c>
      <c r="J87" s="449"/>
      <c r="K87" s="449" t="s">
        <v>73</v>
      </c>
      <c r="L87" s="471"/>
      <c r="M87" s="502"/>
      <c r="N87" s="506"/>
      <c r="O87" s="506"/>
      <c r="P87" s="492"/>
      <c r="Q87" s="456"/>
      <c r="R87" s="456"/>
      <c r="S87" s="456"/>
      <c r="T87" s="477"/>
      <c r="U87" s="42" t="s">
        <v>46</v>
      </c>
      <c r="V87" s="9"/>
      <c r="W87" s="9"/>
      <c r="X87" s="471"/>
      <c r="Y87" s="462"/>
      <c r="Z87" s="462"/>
      <c r="AA87" s="459"/>
      <c r="AB87" s="462"/>
      <c r="AC87" s="499"/>
      <c r="AD87" s="499"/>
      <c r="AE87" s="499"/>
      <c r="AF87" s="499"/>
      <c r="AG87" s="438"/>
      <c r="AH87" s="438"/>
      <c r="AI87" s="443"/>
      <c r="AJ87" s="444"/>
      <c r="AK87" s="444"/>
      <c r="AL87" s="444"/>
      <c r="AM87" s="444"/>
      <c r="AN87" s="445"/>
    </row>
    <row r="88" spans="1:40" ht="14.65" customHeight="1" x14ac:dyDescent="0.2">
      <c r="A88" s="540"/>
      <c r="B88" s="496"/>
      <c r="C88" s="465"/>
      <c r="D88" s="465"/>
      <c r="E88" s="523"/>
      <c r="F88" s="465"/>
      <c r="G88" s="465"/>
      <c r="H88" s="502"/>
      <c r="I88" s="520"/>
      <c r="J88" s="450"/>
      <c r="K88" s="450"/>
      <c r="L88" s="471"/>
      <c r="M88" s="502"/>
      <c r="N88" s="506"/>
      <c r="O88" s="506"/>
      <c r="P88" s="492"/>
      <c r="Q88" s="456"/>
      <c r="R88" s="456"/>
      <c r="S88" s="456"/>
      <c r="T88" s="477"/>
      <c r="U88" s="42" t="s">
        <v>47</v>
      </c>
      <c r="V88" s="9"/>
      <c r="W88" s="9"/>
      <c r="X88" s="471"/>
      <c r="Y88" s="462"/>
      <c r="Z88" s="462"/>
      <c r="AA88" s="459"/>
      <c r="AB88" s="462"/>
      <c r="AC88" s="499"/>
      <c r="AD88" s="499"/>
      <c r="AE88" s="499"/>
      <c r="AF88" s="499"/>
      <c r="AG88" s="438"/>
      <c r="AH88" s="438"/>
      <c r="AI88" s="443"/>
      <c r="AJ88" s="444"/>
      <c r="AK88" s="444"/>
      <c r="AL88" s="444"/>
      <c r="AM88" s="444"/>
      <c r="AN88" s="445"/>
    </row>
    <row r="89" spans="1:40" ht="14.65" customHeight="1" x14ac:dyDescent="0.2">
      <c r="A89" s="540"/>
      <c r="B89" s="496"/>
      <c r="C89" s="465"/>
      <c r="D89" s="465"/>
      <c r="E89" s="523"/>
      <c r="F89" s="465"/>
      <c r="G89" s="465"/>
      <c r="H89" s="502"/>
      <c r="I89" s="520"/>
      <c r="J89" s="450"/>
      <c r="K89" s="450"/>
      <c r="L89" s="471"/>
      <c r="M89" s="502"/>
      <c r="N89" s="506"/>
      <c r="O89" s="506"/>
      <c r="P89" s="492"/>
      <c r="Q89" s="456"/>
      <c r="R89" s="456"/>
      <c r="S89" s="456"/>
      <c r="T89" s="477"/>
      <c r="U89" s="42" t="s">
        <v>48</v>
      </c>
      <c r="V89" s="9"/>
      <c r="W89" s="9"/>
      <c r="X89" s="471"/>
      <c r="Y89" s="462"/>
      <c r="Z89" s="462"/>
      <c r="AA89" s="459"/>
      <c r="AB89" s="462"/>
      <c r="AC89" s="499"/>
      <c r="AD89" s="499"/>
      <c r="AE89" s="499"/>
      <c r="AF89" s="499"/>
      <c r="AG89" s="438"/>
      <c r="AH89" s="438"/>
      <c r="AI89" s="443"/>
      <c r="AJ89" s="444"/>
      <c r="AK89" s="444"/>
      <c r="AL89" s="444"/>
      <c r="AM89" s="444"/>
      <c r="AN89" s="445"/>
    </row>
    <row r="90" spans="1:40" ht="25.5" customHeight="1" x14ac:dyDescent="0.2">
      <c r="A90" s="540"/>
      <c r="B90" s="496"/>
      <c r="C90" s="465"/>
      <c r="D90" s="465"/>
      <c r="E90" s="523"/>
      <c r="F90" s="465"/>
      <c r="G90" s="465"/>
      <c r="H90" s="502"/>
      <c r="I90" s="521"/>
      <c r="J90" s="451"/>
      <c r="K90" s="451"/>
      <c r="L90" s="471"/>
      <c r="M90" s="502"/>
      <c r="N90" s="506"/>
      <c r="O90" s="506"/>
      <c r="P90" s="492"/>
      <c r="Q90" s="456"/>
      <c r="R90" s="456"/>
      <c r="S90" s="456"/>
      <c r="T90" s="477"/>
      <c r="U90" s="42" t="s">
        <v>50</v>
      </c>
      <c r="V90" s="9"/>
      <c r="W90" s="9"/>
      <c r="X90" s="471"/>
      <c r="Y90" s="462"/>
      <c r="Z90" s="462"/>
      <c r="AA90" s="459"/>
      <c r="AB90" s="462"/>
      <c r="AC90" s="499"/>
      <c r="AD90" s="499"/>
      <c r="AE90" s="499"/>
      <c r="AF90" s="499"/>
      <c r="AG90" s="438"/>
      <c r="AH90" s="438"/>
      <c r="AI90" s="443"/>
      <c r="AJ90" s="444"/>
      <c r="AK90" s="444"/>
      <c r="AL90" s="444"/>
      <c r="AM90" s="444"/>
      <c r="AN90" s="445"/>
    </row>
    <row r="91" spans="1:40" ht="25.5" customHeight="1" x14ac:dyDescent="0.25">
      <c r="A91" s="540"/>
      <c r="B91" s="496"/>
      <c r="C91" s="465"/>
      <c r="D91" s="465"/>
      <c r="E91" s="523"/>
      <c r="F91" s="465"/>
      <c r="G91" s="465"/>
      <c r="H91" s="502"/>
      <c r="I91" s="42" t="s">
        <v>60</v>
      </c>
      <c r="J91" s="17"/>
      <c r="K91" s="40" t="s">
        <v>73</v>
      </c>
      <c r="L91" s="471"/>
      <c r="M91" s="502"/>
      <c r="N91" s="506"/>
      <c r="O91" s="506"/>
      <c r="P91" s="492"/>
      <c r="Q91" s="456"/>
      <c r="R91" s="456"/>
      <c r="S91" s="456"/>
      <c r="T91" s="477"/>
      <c r="U91" s="42" t="s">
        <v>52</v>
      </c>
      <c r="V91" s="9"/>
      <c r="W91" s="9"/>
      <c r="X91" s="471"/>
      <c r="Y91" s="462"/>
      <c r="Z91" s="462"/>
      <c r="AA91" s="459"/>
      <c r="AB91" s="462"/>
      <c r="AC91" s="499"/>
      <c r="AD91" s="499"/>
      <c r="AE91" s="499"/>
      <c r="AF91" s="499"/>
      <c r="AG91" s="438"/>
      <c r="AH91" s="438"/>
      <c r="AI91" s="443"/>
      <c r="AJ91" s="444"/>
      <c r="AK91" s="444"/>
      <c r="AL91" s="444"/>
      <c r="AM91" s="444"/>
      <c r="AN91" s="445"/>
    </row>
    <row r="92" spans="1:40" ht="14.65" customHeight="1" x14ac:dyDescent="0.2">
      <c r="A92" s="540"/>
      <c r="B92" s="496"/>
      <c r="C92" s="465"/>
      <c r="D92" s="465"/>
      <c r="E92" s="523"/>
      <c r="F92" s="465"/>
      <c r="G92" s="465"/>
      <c r="H92" s="502"/>
      <c r="I92" s="519" t="s">
        <v>61</v>
      </c>
      <c r="J92" s="449" t="s">
        <v>73</v>
      </c>
      <c r="K92" s="449"/>
      <c r="L92" s="471"/>
      <c r="M92" s="502"/>
      <c r="N92" s="506"/>
      <c r="O92" s="506"/>
      <c r="P92" s="493"/>
      <c r="Q92" s="457"/>
      <c r="R92" s="457"/>
      <c r="S92" s="457"/>
      <c r="T92" s="478"/>
      <c r="U92" s="42" t="s">
        <v>53</v>
      </c>
      <c r="V92" s="9"/>
      <c r="W92" s="9"/>
      <c r="X92" s="472"/>
      <c r="Y92" s="462"/>
      <c r="Z92" s="462"/>
      <c r="AA92" s="459"/>
      <c r="AB92" s="462"/>
      <c r="AC92" s="499"/>
      <c r="AD92" s="499"/>
      <c r="AE92" s="499"/>
      <c r="AF92" s="499"/>
      <c r="AG92" s="438"/>
      <c r="AH92" s="438"/>
      <c r="AI92" s="443"/>
      <c r="AJ92" s="444"/>
      <c r="AK92" s="444"/>
      <c r="AL92" s="444"/>
      <c r="AM92" s="444"/>
      <c r="AN92" s="445"/>
    </row>
    <row r="93" spans="1:40" ht="25.5" customHeight="1" x14ac:dyDescent="0.2">
      <c r="A93" s="540"/>
      <c r="B93" s="496"/>
      <c r="C93" s="465"/>
      <c r="D93" s="465"/>
      <c r="E93" s="523"/>
      <c r="F93" s="465"/>
      <c r="G93" s="465"/>
      <c r="H93" s="502"/>
      <c r="I93" s="520"/>
      <c r="J93" s="450"/>
      <c r="K93" s="450"/>
      <c r="L93" s="471"/>
      <c r="M93" s="502"/>
      <c r="N93" s="506"/>
      <c r="O93" s="506"/>
      <c r="P93" s="491"/>
      <c r="Q93" s="455"/>
      <c r="R93" s="455"/>
      <c r="S93" s="455"/>
      <c r="T93" s="476" t="s">
        <v>62</v>
      </c>
      <c r="U93" s="42" t="s">
        <v>43</v>
      </c>
      <c r="V93" s="9"/>
      <c r="W93" s="9"/>
      <c r="X93" s="470">
        <f>SUM(IF(V93="x",15)+IF(V94="x",5)+IF(V95="x",15)+IF(V96="x",10)+IF(V97="x",15)+IF(V98="x",10)+IF(V99="x",30))</f>
        <v>0</v>
      </c>
      <c r="Y93" s="462"/>
      <c r="Z93" s="462"/>
      <c r="AA93" s="459"/>
      <c r="AB93" s="462"/>
      <c r="AC93" s="499"/>
      <c r="AD93" s="499"/>
      <c r="AE93" s="499"/>
      <c r="AF93" s="499"/>
      <c r="AG93" s="438"/>
      <c r="AH93" s="438"/>
      <c r="AI93" s="443"/>
      <c r="AJ93" s="444"/>
      <c r="AK93" s="444"/>
      <c r="AL93" s="444"/>
      <c r="AM93" s="444"/>
      <c r="AN93" s="445"/>
    </row>
    <row r="94" spans="1:40" ht="25.5" customHeight="1" x14ac:dyDescent="0.2">
      <c r="A94" s="540"/>
      <c r="B94" s="496"/>
      <c r="C94" s="465"/>
      <c r="D94" s="465"/>
      <c r="E94" s="523"/>
      <c r="F94" s="465"/>
      <c r="G94" s="465"/>
      <c r="H94" s="502"/>
      <c r="I94" s="521"/>
      <c r="J94" s="451"/>
      <c r="K94" s="451"/>
      <c r="L94" s="471"/>
      <c r="M94" s="502"/>
      <c r="N94" s="506"/>
      <c r="O94" s="506"/>
      <c r="P94" s="492"/>
      <c r="Q94" s="456"/>
      <c r="R94" s="456"/>
      <c r="S94" s="456"/>
      <c r="T94" s="477"/>
      <c r="U94" s="42" t="s">
        <v>46</v>
      </c>
      <c r="V94" s="9"/>
      <c r="W94" s="9"/>
      <c r="X94" s="471"/>
      <c r="Y94" s="462"/>
      <c r="Z94" s="462"/>
      <c r="AA94" s="459"/>
      <c r="AB94" s="462"/>
      <c r="AC94" s="499"/>
      <c r="AD94" s="499"/>
      <c r="AE94" s="499"/>
      <c r="AF94" s="499"/>
      <c r="AG94" s="438"/>
      <c r="AH94" s="438"/>
      <c r="AI94" s="443"/>
      <c r="AJ94" s="444"/>
      <c r="AK94" s="444"/>
      <c r="AL94" s="444"/>
      <c r="AM94" s="444"/>
      <c r="AN94" s="445"/>
    </row>
    <row r="95" spans="1:40" ht="14.65" customHeight="1" x14ac:dyDescent="0.2">
      <c r="A95" s="540"/>
      <c r="B95" s="496"/>
      <c r="C95" s="465"/>
      <c r="D95" s="465"/>
      <c r="E95" s="523"/>
      <c r="F95" s="465"/>
      <c r="G95" s="465"/>
      <c r="H95" s="502"/>
      <c r="I95" s="42" t="s">
        <v>63</v>
      </c>
      <c r="J95" s="40"/>
      <c r="K95" s="40" t="s">
        <v>73</v>
      </c>
      <c r="L95" s="471"/>
      <c r="M95" s="502"/>
      <c r="N95" s="506"/>
      <c r="O95" s="506"/>
      <c r="P95" s="492"/>
      <c r="Q95" s="456"/>
      <c r="R95" s="456"/>
      <c r="S95" s="456"/>
      <c r="T95" s="477"/>
      <c r="U95" s="42" t="s">
        <v>47</v>
      </c>
      <c r="V95" s="9"/>
      <c r="W95" s="9"/>
      <c r="X95" s="471"/>
      <c r="Y95" s="462"/>
      <c r="Z95" s="462"/>
      <c r="AA95" s="459"/>
      <c r="AB95" s="462"/>
      <c r="AC95" s="499"/>
      <c r="AD95" s="499"/>
      <c r="AE95" s="499"/>
      <c r="AF95" s="499"/>
      <c r="AG95" s="438"/>
      <c r="AH95" s="438"/>
      <c r="AI95" s="443"/>
      <c r="AJ95" s="444"/>
      <c r="AK95" s="444"/>
      <c r="AL95" s="444"/>
      <c r="AM95" s="444"/>
      <c r="AN95" s="445"/>
    </row>
    <row r="96" spans="1:40" ht="14.65" customHeight="1" x14ac:dyDescent="0.2">
      <c r="A96" s="540"/>
      <c r="B96" s="496"/>
      <c r="C96" s="465"/>
      <c r="D96" s="465"/>
      <c r="E96" s="523"/>
      <c r="F96" s="465"/>
      <c r="G96" s="465"/>
      <c r="H96" s="502"/>
      <c r="I96" s="42" t="s">
        <v>64</v>
      </c>
      <c r="J96" s="40"/>
      <c r="K96" s="40" t="s">
        <v>73</v>
      </c>
      <c r="L96" s="471"/>
      <c r="M96" s="502"/>
      <c r="N96" s="506"/>
      <c r="O96" s="506"/>
      <c r="P96" s="492"/>
      <c r="Q96" s="456"/>
      <c r="R96" s="456"/>
      <c r="S96" s="456"/>
      <c r="T96" s="477"/>
      <c r="U96" s="42" t="s">
        <v>48</v>
      </c>
      <c r="V96" s="9"/>
      <c r="W96" s="9"/>
      <c r="X96" s="471"/>
      <c r="Y96" s="462"/>
      <c r="Z96" s="462"/>
      <c r="AA96" s="459"/>
      <c r="AB96" s="462"/>
      <c r="AC96" s="499"/>
      <c r="AD96" s="499"/>
      <c r="AE96" s="499"/>
      <c r="AF96" s="499"/>
      <c r="AG96" s="438"/>
      <c r="AH96" s="438"/>
      <c r="AI96" s="443"/>
      <c r="AJ96" s="444"/>
      <c r="AK96" s="444"/>
      <c r="AL96" s="444"/>
      <c r="AM96" s="444"/>
      <c r="AN96" s="445"/>
    </row>
    <row r="97" spans="1:40" ht="25.5" customHeight="1" x14ac:dyDescent="0.2">
      <c r="A97" s="540"/>
      <c r="B97" s="496"/>
      <c r="C97" s="465"/>
      <c r="D97" s="465"/>
      <c r="E97" s="523"/>
      <c r="F97" s="465"/>
      <c r="G97" s="465"/>
      <c r="H97" s="502"/>
      <c r="I97" s="42" t="s">
        <v>65</v>
      </c>
      <c r="J97" s="40"/>
      <c r="K97" s="40" t="s">
        <v>73</v>
      </c>
      <c r="L97" s="471"/>
      <c r="M97" s="502"/>
      <c r="N97" s="506"/>
      <c r="O97" s="506"/>
      <c r="P97" s="492"/>
      <c r="Q97" s="456"/>
      <c r="R97" s="456"/>
      <c r="S97" s="456"/>
      <c r="T97" s="477"/>
      <c r="U97" s="42" t="s">
        <v>50</v>
      </c>
      <c r="V97" s="9"/>
      <c r="W97" s="9"/>
      <c r="X97" s="471"/>
      <c r="Y97" s="462"/>
      <c r="Z97" s="462"/>
      <c r="AA97" s="459"/>
      <c r="AB97" s="462"/>
      <c r="AC97" s="499"/>
      <c r="AD97" s="499"/>
      <c r="AE97" s="499"/>
      <c r="AF97" s="499"/>
      <c r="AG97" s="438"/>
      <c r="AH97" s="438"/>
      <c r="AI97" s="443"/>
      <c r="AJ97" s="444"/>
      <c r="AK97" s="444"/>
      <c r="AL97" s="444"/>
      <c r="AM97" s="444"/>
      <c r="AN97" s="445"/>
    </row>
    <row r="98" spans="1:40" ht="25.5" customHeight="1" x14ac:dyDescent="0.2">
      <c r="A98" s="540"/>
      <c r="B98" s="496"/>
      <c r="C98" s="465"/>
      <c r="D98" s="465"/>
      <c r="E98" s="523"/>
      <c r="F98" s="465"/>
      <c r="G98" s="465"/>
      <c r="H98" s="502"/>
      <c r="I98" s="42" t="s">
        <v>66</v>
      </c>
      <c r="J98" s="40"/>
      <c r="K98" s="40" t="s">
        <v>73</v>
      </c>
      <c r="L98" s="471"/>
      <c r="M98" s="502"/>
      <c r="N98" s="506"/>
      <c r="O98" s="506"/>
      <c r="P98" s="492"/>
      <c r="Q98" s="456"/>
      <c r="R98" s="456"/>
      <c r="S98" s="456"/>
      <c r="T98" s="477"/>
      <c r="U98" s="42" t="s">
        <v>52</v>
      </c>
      <c r="V98" s="9"/>
      <c r="W98" s="9"/>
      <c r="X98" s="471"/>
      <c r="Y98" s="462"/>
      <c r="Z98" s="462"/>
      <c r="AA98" s="459"/>
      <c r="AB98" s="462"/>
      <c r="AC98" s="499"/>
      <c r="AD98" s="499"/>
      <c r="AE98" s="499"/>
      <c r="AF98" s="499"/>
      <c r="AG98" s="438"/>
      <c r="AH98" s="438"/>
      <c r="AI98" s="443"/>
      <c r="AJ98" s="444"/>
      <c r="AK98" s="444"/>
      <c r="AL98" s="444"/>
      <c r="AM98" s="444"/>
      <c r="AN98" s="445"/>
    </row>
    <row r="99" spans="1:40" ht="14.25" customHeight="1" x14ac:dyDescent="0.2">
      <c r="A99" s="540"/>
      <c r="B99" s="496"/>
      <c r="C99" s="465"/>
      <c r="D99" s="465"/>
      <c r="E99" s="523"/>
      <c r="F99" s="465"/>
      <c r="G99" s="465"/>
      <c r="H99" s="502"/>
      <c r="I99" s="42" t="s">
        <v>67</v>
      </c>
      <c r="J99" s="40"/>
      <c r="K99" s="40" t="s">
        <v>73</v>
      </c>
      <c r="L99" s="471"/>
      <c r="M99" s="502"/>
      <c r="N99" s="506"/>
      <c r="O99" s="506"/>
      <c r="P99" s="493"/>
      <c r="Q99" s="457"/>
      <c r="R99" s="457"/>
      <c r="S99" s="457"/>
      <c r="T99" s="478"/>
      <c r="U99" s="42" t="s">
        <v>53</v>
      </c>
      <c r="V99" s="9"/>
      <c r="W99" s="9"/>
      <c r="X99" s="472"/>
      <c r="Y99" s="462"/>
      <c r="Z99" s="462"/>
      <c r="AA99" s="459"/>
      <c r="AB99" s="462"/>
      <c r="AC99" s="499"/>
      <c r="AD99" s="499"/>
      <c r="AE99" s="499"/>
      <c r="AF99" s="499"/>
      <c r="AG99" s="438"/>
      <c r="AH99" s="438"/>
      <c r="AI99" s="443"/>
      <c r="AJ99" s="444"/>
      <c r="AK99" s="444"/>
      <c r="AL99" s="444"/>
      <c r="AM99" s="444"/>
      <c r="AN99" s="445"/>
    </row>
    <row r="100" spans="1:40" ht="30" customHeight="1" x14ac:dyDescent="0.2">
      <c r="A100" s="540"/>
      <c r="B100" s="496"/>
      <c r="C100" s="465"/>
      <c r="D100" s="465"/>
      <c r="E100" s="523"/>
      <c r="F100" s="465"/>
      <c r="G100" s="465"/>
      <c r="H100" s="502"/>
      <c r="I100" s="42" t="s">
        <v>68</v>
      </c>
      <c r="J100" s="38"/>
      <c r="K100" s="40" t="s">
        <v>73</v>
      </c>
      <c r="L100" s="471"/>
      <c r="M100" s="502"/>
      <c r="N100" s="506"/>
      <c r="O100" s="506"/>
      <c r="P100" s="479" t="s">
        <v>69</v>
      </c>
      <c r="Q100" s="480"/>
      <c r="R100" s="480"/>
      <c r="S100" s="480"/>
      <c r="T100" s="480"/>
      <c r="U100" s="480"/>
      <c r="V100" s="480"/>
      <c r="W100" s="480"/>
      <c r="X100" s="481"/>
      <c r="Y100" s="462"/>
      <c r="Z100" s="462"/>
      <c r="AA100" s="459"/>
      <c r="AB100" s="462"/>
      <c r="AC100" s="499"/>
      <c r="AD100" s="499"/>
      <c r="AE100" s="499"/>
      <c r="AF100" s="499"/>
      <c r="AG100" s="438"/>
      <c r="AH100" s="438"/>
      <c r="AI100" s="443"/>
      <c r="AJ100" s="444"/>
      <c r="AK100" s="444"/>
      <c r="AL100" s="444"/>
      <c r="AM100" s="444"/>
      <c r="AN100" s="445"/>
    </row>
    <row r="101" spans="1:40" ht="14.65" customHeight="1" x14ac:dyDescent="0.2">
      <c r="A101" s="540"/>
      <c r="B101" s="496"/>
      <c r="C101" s="465"/>
      <c r="D101" s="465"/>
      <c r="E101" s="523"/>
      <c r="F101" s="465"/>
      <c r="G101" s="465"/>
      <c r="H101" s="502"/>
      <c r="I101" s="42" t="s">
        <v>70</v>
      </c>
      <c r="J101" s="10"/>
      <c r="K101" s="40" t="s">
        <v>73</v>
      </c>
      <c r="L101" s="471"/>
      <c r="M101" s="502"/>
      <c r="N101" s="506"/>
      <c r="O101" s="506"/>
      <c r="P101" s="482"/>
      <c r="Q101" s="483"/>
      <c r="R101" s="483"/>
      <c r="S101" s="483"/>
      <c r="T101" s="483"/>
      <c r="U101" s="483"/>
      <c r="V101" s="483"/>
      <c r="W101" s="483"/>
      <c r="X101" s="484"/>
      <c r="Y101" s="462"/>
      <c r="Z101" s="462"/>
      <c r="AA101" s="459"/>
      <c r="AB101" s="462"/>
      <c r="AC101" s="499"/>
      <c r="AD101" s="499"/>
      <c r="AE101" s="499"/>
      <c r="AF101" s="499"/>
      <c r="AG101" s="438"/>
      <c r="AH101" s="438"/>
      <c r="AI101" s="443"/>
      <c r="AJ101" s="444"/>
      <c r="AK101" s="444"/>
      <c r="AL101" s="444"/>
      <c r="AM101" s="444"/>
      <c r="AN101" s="445"/>
    </row>
    <row r="102" spans="1:40" ht="14.65" customHeight="1" x14ac:dyDescent="0.2">
      <c r="A102" s="540"/>
      <c r="B102" s="496"/>
      <c r="C102" s="465"/>
      <c r="D102" s="465"/>
      <c r="E102" s="523"/>
      <c r="F102" s="465"/>
      <c r="G102" s="465"/>
      <c r="H102" s="502"/>
      <c r="I102" s="42" t="s">
        <v>71</v>
      </c>
      <c r="J102" s="10"/>
      <c r="K102" s="40" t="s">
        <v>73</v>
      </c>
      <c r="L102" s="471"/>
      <c r="M102" s="502"/>
      <c r="N102" s="506"/>
      <c r="O102" s="506"/>
      <c r="P102" s="482"/>
      <c r="Q102" s="483"/>
      <c r="R102" s="483"/>
      <c r="S102" s="483"/>
      <c r="T102" s="483"/>
      <c r="U102" s="483"/>
      <c r="V102" s="483"/>
      <c r="W102" s="483"/>
      <c r="X102" s="484"/>
      <c r="Y102" s="462"/>
      <c r="Z102" s="462"/>
      <c r="AA102" s="459"/>
      <c r="AB102" s="462"/>
      <c r="AC102" s="499"/>
      <c r="AD102" s="499"/>
      <c r="AE102" s="499"/>
      <c r="AF102" s="499"/>
      <c r="AG102" s="438"/>
      <c r="AH102" s="438"/>
      <c r="AI102" s="443"/>
      <c r="AJ102" s="444"/>
      <c r="AK102" s="444"/>
      <c r="AL102" s="444"/>
      <c r="AM102" s="444"/>
      <c r="AN102" s="445"/>
    </row>
    <row r="103" spans="1:40" ht="14.65" customHeight="1" x14ac:dyDescent="0.2">
      <c r="A103" s="540"/>
      <c r="B103" s="510"/>
      <c r="C103" s="494"/>
      <c r="D103" s="494"/>
      <c r="E103" s="524"/>
      <c r="F103" s="494"/>
      <c r="G103" s="494"/>
      <c r="H103" s="504"/>
      <c r="I103" s="39" t="s">
        <v>72</v>
      </c>
      <c r="J103" s="10"/>
      <c r="K103" s="38" t="s">
        <v>73</v>
      </c>
      <c r="L103" s="472"/>
      <c r="M103" s="504"/>
      <c r="N103" s="507"/>
      <c r="O103" s="507"/>
      <c r="P103" s="488"/>
      <c r="Q103" s="489"/>
      <c r="R103" s="489"/>
      <c r="S103" s="489"/>
      <c r="T103" s="489"/>
      <c r="U103" s="489"/>
      <c r="V103" s="489"/>
      <c r="W103" s="489"/>
      <c r="X103" s="490"/>
      <c r="Y103" s="515"/>
      <c r="Z103" s="515"/>
      <c r="AA103" s="516"/>
      <c r="AB103" s="515"/>
      <c r="AC103" s="514"/>
      <c r="AD103" s="514"/>
      <c r="AE103" s="514"/>
      <c r="AF103" s="514"/>
      <c r="AG103" s="439"/>
      <c r="AH103" s="439"/>
      <c r="AI103" s="446"/>
      <c r="AJ103" s="447"/>
      <c r="AK103" s="447"/>
      <c r="AL103" s="447"/>
      <c r="AM103" s="447"/>
      <c r="AN103" s="448"/>
    </row>
    <row r="104" spans="1:40" ht="25.5" customHeight="1" x14ac:dyDescent="0.2">
      <c r="A104" s="540"/>
      <c r="B104" s="495" t="s">
        <v>217</v>
      </c>
      <c r="C104" s="464" t="s">
        <v>156</v>
      </c>
      <c r="D104" s="464" t="s">
        <v>157</v>
      </c>
      <c r="E104" s="522" t="s">
        <v>142</v>
      </c>
      <c r="F104" s="464" t="s">
        <v>143</v>
      </c>
      <c r="G104" s="464">
        <v>4</v>
      </c>
      <c r="H104" s="501" t="str">
        <f>IF(G104=1,"RARA VEZ",IF(G104=2,"IMPROBABLE",IF(G104=3,"POSIBLE",IF(G104=4,"PROBABLE",IF(G104=5,"CASI SEGURO"," ")))))</f>
        <v>PROBABLE</v>
      </c>
      <c r="I104" s="39" t="s">
        <v>41</v>
      </c>
      <c r="J104" s="13" t="s">
        <v>73</v>
      </c>
      <c r="K104" s="40"/>
      <c r="L104" s="470">
        <f>COUNTIF(J104:J135,"x")</f>
        <v>7</v>
      </c>
      <c r="M104" s="501" t="str">
        <f>IF(L104&lt;6,"5",IF(L104&gt;11,"20",IF(L149&gt;6,"10","10 ")))</f>
        <v xml:space="preserve">10 </v>
      </c>
      <c r="N104" s="505">
        <f>(G104*M104)</f>
        <v>40</v>
      </c>
      <c r="O104" s="505" t="str">
        <f>IF(N104&lt;11,"BAJA",IF(N104&gt;59,"EXTREMA",IF(N104=15,"MODERADA",IF(N104=20,"MODERADA",IF(N104=25,"MODERADA",IF(N104=30,"ALTA",IF(N104=40,"ALTA",IF(N104=50,"ALTA"," "))))))))</f>
        <v>ALTA</v>
      </c>
      <c r="P104" s="464" t="s">
        <v>158</v>
      </c>
      <c r="Q104" s="525"/>
      <c r="R104" s="525"/>
      <c r="S104" s="531" t="s">
        <v>74</v>
      </c>
      <c r="T104" s="476" t="s">
        <v>42</v>
      </c>
      <c r="U104" s="42" t="s">
        <v>43</v>
      </c>
      <c r="V104" s="9"/>
      <c r="W104" s="9" t="s">
        <v>74</v>
      </c>
      <c r="X104" s="470">
        <f>SUM(IF(V104="x",15)+IF(V105="x",5)+IF(V106="x",15)+IF(V107="x",10)+IF(W108="x",15)+IF(V109="x",10)+IF(V110="x",30))</f>
        <v>30</v>
      </c>
      <c r="Y104" s="461">
        <f>AVERAGE(X104:X131)</f>
        <v>7.5</v>
      </c>
      <c r="Z104" s="461" t="str">
        <f>IF(Y104&lt;86,"DEBIL",IF(Y104&gt;95,"FUERTE",IF(Y104=86,"MODERADO",IF(Y104=87,"MODERADO",IF(Y104=88,"MODERADO",IF(Y104=89,"MODERADO",IF(Y104=90,"MODERADO",IF(Y104=91,"MODERADO",IF(Y104=92,"MODERADO",IF(Y104=93,"MODERADO",IF(Y104=94,"MODERADO",IF(Y104=95,"MODERADO"," "))))))))))))</f>
        <v>DEBIL</v>
      </c>
      <c r="AA104" s="458" t="str">
        <f>IF(Y104&lt;85,O104," ")</f>
        <v>ALTA</v>
      </c>
      <c r="AB104" s="461" t="s">
        <v>44</v>
      </c>
      <c r="AC104" s="498" t="s">
        <v>159</v>
      </c>
      <c r="AD104" s="498" t="s">
        <v>160</v>
      </c>
      <c r="AE104" s="528">
        <v>44346</v>
      </c>
      <c r="AF104" s="498" t="s">
        <v>161</v>
      </c>
      <c r="AG104" s="437" t="s">
        <v>247</v>
      </c>
      <c r="AH104" s="437" t="s">
        <v>233</v>
      </c>
      <c r="AI104" s="440"/>
      <c r="AJ104" s="441"/>
      <c r="AK104" s="441"/>
      <c r="AL104" s="441"/>
      <c r="AM104" s="441"/>
      <c r="AN104" s="442"/>
    </row>
    <row r="105" spans="1:40" ht="25.5" customHeight="1" x14ac:dyDescent="0.2">
      <c r="A105" s="540"/>
      <c r="B105" s="496"/>
      <c r="C105" s="465"/>
      <c r="D105" s="465"/>
      <c r="E105" s="523"/>
      <c r="F105" s="465"/>
      <c r="G105" s="465"/>
      <c r="H105" s="502"/>
      <c r="I105" s="39" t="s">
        <v>45</v>
      </c>
      <c r="J105" s="449" t="s">
        <v>73</v>
      </c>
      <c r="K105" s="449"/>
      <c r="L105" s="471"/>
      <c r="M105" s="502"/>
      <c r="N105" s="506"/>
      <c r="O105" s="506"/>
      <c r="P105" s="465"/>
      <c r="Q105" s="526"/>
      <c r="R105" s="526"/>
      <c r="S105" s="532"/>
      <c r="T105" s="477"/>
      <c r="U105" s="42" t="s">
        <v>46</v>
      </c>
      <c r="V105" s="9" t="s">
        <v>73</v>
      </c>
      <c r="W105" s="9"/>
      <c r="X105" s="471"/>
      <c r="Y105" s="462"/>
      <c r="Z105" s="462"/>
      <c r="AA105" s="459"/>
      <c r="AB105" s="462"/>
      <c r="AC105" s="499"/>
      <c r="AD105" s="499"/>
      <c r="AE105" s="529"/>
      <c r="AF105" s="499"/>
      <c r="AG105" s="438"/>
      <c r="AH105" s="438"/>
      <c r="AI105" s="443"/>
      <c r="AJ105" s="444"/>
      <c r="AK105" s="444"/>
      <c r="AL105" s="444"/>
      <c r="AM105" s="444"/>
      <c r="AN105" s="445"/>
    </row>
    <row r="106" spans="1:40" ht="14.65" customHeight="1" x14ac:dyDescent="0.2">
      <c r="A106" s="540"/>
      <c r="B106" s="496"/>
      <c r="C106" s="465"/>
      <c r="D106" s="465"/>
      <c r="E106" s="523"/>
      <c r="F106" s="465"/>
      <c r="G106" s="465"/>
      <c r="H106" s="502"/>
      <c r="I106" s="39"/>
      <c r="J106" s="450"/>
      <c r="K106" s="450"/>
      <c r="L106" s="471"/>
      <c r="M106" s="502"/>
      <c r="N106" s="506"/>
      <c r="O106" s="506"/>
      <c r="P106" s="465"/>
      <c r="Q106" s="526"/>
      <c r="R106" s="526"/>
      <c r="S106" s="532"/>
      <c r="T106" s="477"/>
      <c r="U106" s="42" t="s">
        <v>47</v>
      </c>
      <c r="V106" s="9"/>
      <c r="W106" s="9" t="s">
        <v>73</v>
      </c>
      <c r="X106" s="471"/>
      <c r="Y106" s="462"/>
      <c r="Z106" s="462"/>
      <c r="AA106" s="459"/>
      <c r="AB106" s="462"/>
      <c r="AC106" s="499"/>
      <c r="AD106" s="499"/>
      <c r="AE106" s="529"/>
      <c r="AF106" s="499"/>
      <c r="AG106" s="438"/>
      <c r="AH106" s="438"/>
      <c r="AI106" s="443"/>
      <c r="AJ106" s="444"/>
      <c r="AK106" s="444"/>
      <c r="AL106" s="444"/>
      <c r="AM106" s="444"/>
      <c r="AN106" s="445"/>
    </row>
    <row r="107" spans="1:40" ht="14.65" customHeight="1" x14ac:dyDescent="0.2">
      <c r="A107" s="540"/>
      <c r="B107" s="496"/>
      <c r="C107" s="465"/>
      <c r="D107" s="465"/>
      <c r="E107" s="523"/>
      <c r="F107" s="465"/>
      <c r="G107" s="465"/>
      <c r="H107" s="502"/>
      <c r="I107" s="39"/>
      <c r="J107" s="451"/>
      <c r="K107" s="451"/>
      <c r="L107" s="471"/>
      <c r="M107" s="502"/>
      <c r="N107" s="506"/>
      <c r="O107" s="506"/>
      <c r="P107" s="465"/>
      <c r="Q107" s="526"/>
      <c r="R107" s="526"/>
      <c r="S107" s="532"/>
      <c r="T107" s="477"/>
      <c r="U107" s="42" t="s">
        <v>48</v>
      </c>
      <c r="V107" s="9" t="s">
        <v>73</v>
      </c>
      <c r="W107" s="9"/>
      <c r="X107" s="471"/>
      <c r="Y107" s="462"/>
      <c r="Z107" s="462"/>
      <c r="AA107" s="459"/>
      <c r="AB107" s="462"/>
      <c r="AC107" s="499"/>
      <c r="AD107" s="499"/>
      <c r="AE107" s="529"/>
      <c r="AF107" s="499"/>
      <c r="AG107" s="438"/>
      <c r="AH107" s="438"/>
      <c r="AI107" s="443"/>
      <c r="AJ107" s="444"/>
      <c r="AK107" s="444"/>
      <c r="AL107" s="444"/>
      <c r="AM107" s="444"/>
      <c r="AN107" s="445"/>
    </row>
    <row r="108" spans="1:40" ht="25.5" customHeight="1" x14ac:dyDescent="0.2">
      <c r="A108" s="540"/>
      <c r="B108" s="496"/>
      <c r="C108" s="465"/>
      <c r="D108" s="465"/>
      <c r="E108" s="523"/>
      <c r="F108" s="465"/>
      <c r="G108" s="465"/>
      <c r="H108" s="502"/>
      <c r="I108" s="39" t="s">
        <v>49</v>
      </c>
      <c r="J108" s="40"/>
      <c r="K108" s="40" t="s">
        <v>73</v>
      </c>
      <c r="L108" s="471"/>
      <c r="M108" s="502"/>
      <c r="N108" s="506"/>
      <c r="O108" s="506"/>
      <c r="P108" s="465"/>
      <c r="Q108" s="526"/>
      <c r="R108" s="526"/>
      <c r="S108" s="532"/>
      <c r="T108" s="477"/>
      <c r="U108" s="42" t="s">
        <v>50</v>
      </c>
      <c r="V108" s="9"/>
      <c r="W108" s="9" t="s">
        <v>73</v>
      </c>
      <c r="X108" s="471"/>
      <c r="Y108" s="462"/>
      <c r="Z108" s="462"/>
      <c r="AA108" s="459"/>
      <c r="AB108" s="462"/>
      <c r="AC108" s="499"/>
      <c r="AD108" s="499"/>
      <c r="AE108" s="529"/>
      <c r="AF108" s="499"/>
      <c r="AG108" s="438"/>
      <c r="AH108" s="438"/>
      <c r="AI108" s="443"/>
      <c r="AJ108" s="444"/>
      <c r="AK108" s="444"/>
      <c r="AL108" s="444"/>
      <c r="AM108" s="444"/>
      <c r="AN108" s="445"/>
    </row>
    <row r="109" spans="1:40" ht="25.5" customHeight="1" x14ac:dyDescent="0.2">
      <c r="A109" s="540"/>
      <c r="B109" s="496"/>
      <c r="C109" s="465"/>
      <c r="D109" s="465"/>
      <c r="E109" s="523"/>
      <c r="F109" s="465"/>
      <c r="G109" s="465"/>
      <c r="H109" s="502"/>
      <c r="I109" s="39" t="s">
        <v>51</v>
      </c>
      <c r="J109" s="449"/>
      <c r="K109" s="449" t="s">
        <v>73</v>
      </c>
      <c r="L109" s="471"/>
      <c r="M109" s="502"/>
      <c r="N109" s="506"/>
      <c r="O109" s="506"/>
      <c r="P109" s="465"/>
      <c r="Q109" s="526"/>
      <c r="R109" s="526"/>
      <c r="S109" s="532"/>
      <c r="T109" s="477"/>
      <c r="U109" s="42" t="s">
        <v>52</v>
      </c>
      <c r="V109" s="9"/>
      <c r="W109" s="9" t="s">
        <v>74</v>
      </c>
      <c r="X109" s="471"/>
      <c r="Y109" s="462"/>
      <c r="Z109" s="462"/>
      <c r="AA109" s="459"/>
      <c r="AB109" s="462"/>
      <c r="AC109" s="499"/>
      <c r="AD109" s="499"/>
      <c r="AE109" s="529"/>
      <c r="AF109" s="499"/>
      <c r="AG109" s="438"/>
      <c r="AH109" s="438"/>
      <c r="AI109" s="443"/>
      <c r="AJ109" s="444"/>
      <c r="AK109" s="444"/>
      <c r="AL109" s="444"/>
      <c r="AM109" s="444"/>
      <c r="AN109" s="445"/>
    </row>
    <row r="110" spans="1:40" ht="14.65" customHeight="1" x14ac:dyDescent="0.2">
      <c r="A110" s="540"/>
      <c r="B110" s="496"/>
      <c r="C110" s="465"/>
      <c r="D110" s="465"/>
      <c r="E110" s="523"/>
      <c r="F110" s="465"/>
      <c r="G110" s="465"/>
      <c r="H110" s="502"/>
      <c r="I110" s="39"/>
      <c r="J110" s="450"/>
      <c r="K110" s="450"/>
      <c r="L110" s="471"/>
      <c r="M110" s="502"/>
      <c r="N110" s="506"/>
      <c r="O110" s="506"/>
      <c r="P110" s="494"/>
      <c r="Q110" s="527"/>
      <c r="R110" s="527"/>
      <c r="S110" s="533"/>
      <c r="T110" s="478"/>
      <c r="U110" s="42" t="s">
        <v>53</v>
      </c>
      <c r="V110" s="9"/>
      <c r="W110" s="9" t="s">
        <v>73</v>
      </c>
      <c r="X110" s="472"/>
      <c r="Y110" s="462"/>
      <c r="Z110" s="462"/>
      <c r="AA110" s="459"/>
      <c r="AB110" s="462"/>
      <c r="AC110" s="499"/>
      <c r="AD110" s="499"/>
      <c r="AE110" s="529"/>
      <c r="AF110" s="499"/>
      <c r="AG110" s="438"/>
      <c r="AH110" s="438"/>
      <c r="AI110" s="443"/>
      <c r="AJ110" s="444"/>
      <c r="AK110" s="444"/>
      <c r="AL110" s="444"/>
      <c r="AM110" s="444"/>
      <c r="AN110" s="445"/>
    </row>
    <row r="111" spans="1:40" ht="25.5" customHeight="1" x14ac:dyDescent="0.2">
      <c r="A111" s="540"/>
      <c r="B111" s="496"/>
      <c r="C111" s="465"/>
      <c r="D111" s="465"/>
      <c r="E111" s="523"/>
      <c r="F111" s="465"/>
      <c r="G111" s="465"/>
      <c r="H111" s="502"/>
      <c r="I111" s="39"/>
      <c r="J111" s="451"/>
      <c r="K111" s="451"/>
      <c r="L111" s="471"/>
      <c r="M111" s="502"/>
      <c r="N111" s="506"/>
      <c r="O111" s="506"/>
      <c r="P111" s="452"/>
      <c r="Q111" s="455"/>
      <c r="R111" s="455"/>
      <c r="S111" s="455"/>
      <c r="T111" s="476" t="s">
        <v>54</v>
      </c>
      <c r="U111" s="42" t="s">
        <v>43</v>
      </c>
      <c r="V111" s="9"/>
      <c r="W111" s="9"/>
      <c r="X111" s="470">
        <f>SUM(IF(V111="x",15)+IF(V112="x",5)+IF(V113="x",15)+IF(V114="x",10)+IF(V115="x",15)+IF(V116="x",10)+IF(V117="x",30))</f>
        <v>0</v>
      </c>
      <c r="Y111" s="462"/>
      <c r="Z111" s="462"/>
      <c r="AA111" s="459"/>
      <c r="AB111" s="462"/>
      <c r="AC111" s="499"/>
      <c r="AD111" s="499"/>
      <c r="AE111" s="529"/>
      <c r="AF111" s="499"/>
      <c r="AG111" s="438"/>
      <c r="AH111" s="438"/>
      <c r="AI111" s="443"/>
      <c r="AJ111" s="444"/>
      <c r="AK111" s="444"/>
      <c r="AL111" s="444"/>
      <c r="AM111" s="444"/>
      <c r="AN111" s="445"/>
    </row>
    <row r="112" spans="1:40" ht="25.5" customHeight="1" x14ac:dyDescent="0.2">
      <c r="A112" s="540"/>
      <c r="B112" s="496"/>
      <c r="C112" s="465"/>
      <c r="D112" s="465"/>
      <c r="E112" s="523"/>
      <c r="F112" s="465"/>
      <c r="G112" s="465"/>
      <c r="H112" s="502"/>
      <c r="I112" s="39" t="s">
        <v>55</v>
      </c>
      <c r="J112" s="449" t="s">
        <v>73</v>
      </c>
      <c r="K112" s="449"/>
      <c r="L112" s="471"/>
      <c r="M112" s="502"/>
      <c r="N112" s="506"/>
      <c r="O112" s="506"/>
      <c r="P112" s="453"/>
      <c r="Q112" s="456"/>
      <c r="R112" s="456"/>
      <c r="S112" s="456"/>
      <c r="T112" s="477"/>
      <c r="U112" s="42" t="s">
        <v>46</v>
      </c>
      <c r="V112" s="9"/>
      <c r="W112" s="9"/>
      <c r="X112" s="471"/>
      <c r="Y112" s="462"/>
      <c r="Z112" s="462"/>
      <c r="AA112" s="459"/>
      <c r="AB112" s="462"/>
      <c r="AC112" s="499"/>
      <c r="AD112" s="499"/>
      <c r="AE112" s="529"/>
      <c r="AF112" s="499"/>
      <c r="AG112" s="438"/>
      <c r="AH112" s="438"/>
      <c r="AI112" s="443"/>
      <c r="AJ112" s="444"/>
      <c r="AK112" s="444"/>
      <c r="AL112" s="444"/>
      <c r="AM112" s="444"/>
      <c r="AN112" s="445"/>
    </row>
    <row r="113" spans="1:40" ht="14.65" customHeight="1" x14ac:dyDescent="0.2">
      <c r="A113" s="540"/>
      <c r="B113" s="496"/>
      <c r="C113" s="465"/>
      <c r="D113" s="465"/>
      <c r="E113" s="523"/>
      <c r="F113" s="465"/>
      <c r="G113" s="465"/>
      <c r="H113" s="502"/>
      <c r="I113" s="39"/>
      <c r="J113" s="450"/>
      <c r="K113" s="450"/>
      <c r="L113" s="471"/>
      <c r="M113" s="502"/>
      <c r="N113" s="506"/>
      <c r="O113" s="506"/>
      <c r="P113" s="453"/>
      <c r="Q113" s="456"/>
      <c r="R113" s="456"/>
      <c r="S113" s="456"/>
      <c r="T113" s="477"/>
      <c r="U113" s="42" t="s">
        <v>47</v>
      </c>
      <c r="V113" s="9"/>
      <c r="W113" s="9"/>
      <c r="X113" s="471"/>
      <c r="Y113" s="462"/>
      <c r="Z113" s="462"/>
      <c r="AA113" s="459"/>
      <c r="AB113" s="462"/>
      <c r="AC113" s="499"/>
      <c r="AD113" s="499"/>
      <c r="AE113" s="529"/>
      <c r="AF113" s="499"/>
      <c r="AG113" s="438"/>
      <c r="AH113" s="438"/>
      <c r="AI113" s="443"/>
      <c r="AJ113" s="444"/>
      <c r="AK113" s="444"/>
      <c r="AL113" s="444"/>
      <c r="AM113" s="444"/>
      <c r="AN113" s="445"/>
    </row>
    <row r="114" spans="1:40" ht="14.65" customHeight="1" x14ac:dyDescent="0.2">
      <c r="A114" s="540"/>
      <c r="B114" s="496"/>
      <c r="C114" s="465"/>
      <c r="D114" s="465"/>
      <c r="E114" s="523"/>
      <c r="F114" s="465"/>
      <c r="G114" s="465"/>
      <c r="H114" s="502"/>
      <c r="I114" s="39"/>
      <c r="J114" s="451"/>
      <c r="K114" s="451"/>
      <c r="L114" s="471"/>
      <c r="M114" s="502"/>
      <c r="N114" s="506"/>
      <c r="O114" s="506"/>
      <c r="P114" s="453"/>
      <c r="Q114" s="456"/>
      <c r="R114" s="456"/>
      <c r="S114" s="456"/>
      <c r="T114" s="477"/>
      <c r="U114" s="42" t="s">
        <v>48</v>
      </c>
      <c r="V114" s="9"/>
      <c r="W114" s="9"/>
      <c r="X114" s="471"/>
      <c r="Y114" s="462"/>
      <c r="Z114" s="462"/>
      <c r="AA114" s="459"/>
      <c r="AB114" s="462"/>
      <c r="AC114" s="499"/>
      <c r="AD114" s="499"/>
      <c r="AE114" s="529"/>
      <c r="AF114" s="499"/>
      <c r="AG114" s="438"/>
      <c r="AH114" s="438"/>
      <c r="AI114" s="443"/>
      <c r="AJ114" s="444"/>
      <c r="AK114" s="444"/>
      <c r="AL114" s="444"/>
      <c r="AM114" s="444"/>
      <c r="AN114" s="445"/>
    </row>
    <row r="115" spans="1:40" ht="25.5" customHeight="1" x14ac:dyDescent="0.2">
      <c r="A115" s="540"/>
      <c r="B115" s="496"/>
      <c r="C115" s="465"/>
      <c r="D115" s="465"/>
      <c r="E115" s="523"/>
      <c r="F115" s="465"/>
      <c r="G115" s="465"/>
      <c r="H115" s="502"/>
      <c r="I115" s="39" t="s">
        <v>56</v>
      </c>
      <c r="J115" s="40"/>
      <c r="K115" s="40" t="s">
        <v>73</v>
      </c>
      <c r="L115" s="471"/>
      <c r="M115" s="502"/>
      <c r="N115" s="506"/>
      <c r="O115" s="506"/>
      <c r="P115" s="453"/>
      <c r="Q115" s="456"/>
      <c r="R115" s="456"/>
      <c r="S115" s="456"/>
      <c r="T115" s="477"/>
      <c r="U115" s="42" t="s">
        <v>50</v>
      </c>
      <c r="V115" s="9"/>
      <c r="W115" s="9"/>
      <c r="X115" s="471"/>
      <c r="Y115" s="462"/>
      <c r="Z115" s="462"/>
      <c r="AA115" s="459"/>
      <c r="AB115" s="462"/>
      <c r="AC115" s="499"/>
      <c r="AD115" s="499"/>
      <c r="AE115" s="529"/>
      <c r="AF115" s="499"/>
      <c r="AG115" s="438"/>
      <c r="AH115" s="438"/>
      <c r="AI115" s="443"/>
      <c r="AJ115" s="444"/>
      <c r="AK115" s="444"/>
      <c r="AL115" s="444"/>
      <c r="AM115" s="444"/>
      <c r="AN115" s="445"/>
    </row>
    <row r="116" spans="1:40" ht="25.5" customHeight="1" x14ac:dyDescent="0.2">
      <c r="A116" s="540"/>
      <c r="B116" s="496"/>
      <c r="C116" s="465"/>
      <c r="D116" s="465"/>
      <c r="E116" s="523"/>
      <c r="F116" s="465"/>
      <c r="G116" s="465"/>
      <c r="H116" s="502"/>
      <c r="I116" s="39" t="s">
        <v>57</v>
      </c>
      <c r="J116" s="449" t="s">
        <v>73</v>
      </c>
      <c r="K116" s="449"/>
      <c r="L116" s="471"/>
      <c r="M116" s="502"/>
      <c r="N116" s="506"/>
      <c r="O116" s="506"/>
      <c r="P116" s="453"/>
      <c r="Q116" s="456"/>
      <c r="R116" s="456"/>
      <c r="S116" s="456"/>
      <c r="T116" s="477"/>
      <c r="U116" s="42" t="s">
        <v>52</v>
      </c>
      <c r="V116" s="9"/>
      <c r="W116" s="9"/>
      <c r="X116" s="471"/>
      <c r="Y116" s="462"/>
      <c r="Z116" s="462"/>
      <c r="AA116" s="459"/>
      <c r="AB116" s="462"/>
      <c r="AC116" s="499"/>
      <c r="AD116" s="499"/>
      <c r="AE116" s="529"/>
      <c r="AF116" s="499"/>
      <c r="AG116" s="438"/>
      <c r="AH116" s="438"/>
      <c r="AI116" s="443"/>
      <c r="AJ116" s="444"/>
      <c r="AK116" s="444"/>
      <c r="AL116" s="444"/>
      <c r="AM116" s="444"/>
      <c r="AN116" s="445"/>
    </row>
    <row r="117" spans="1:40" ht="14.65" customHeight="1" x14ac:dyDescent="0.2">
      <c r="A117" s="540"/>
      <c r="B117" s="496"/>
      <c r="C117" s="465"/>
      <c r="D117" s="465"/>
      <c r="E117" s="523"/>
      <c r="F117" s="465"/>
      <c r="G117" s="465"/>
      <c r="H117" s="502"/>
      <c r="I117" s="39"/>
      <c r="J117" s="450"/>
      <c r="K117" s="450"/>
      <c r="L117" s="471"/>
      <c r="M117" s="502"/>
      <c r="N117" s="506"/>
      <c r="O117" s="506"/>
      <c r="P117" s="454"/>
      <c r="Q117" s="457"/>
      <c r="R117" s="457"/>
      <c r="S117" s="457"/>
      <c r="T117" s="478"/>
      <c r="U117" s="42" t="s">
        <v>53</v>
      </c>
      <c r="V117" s="9"/>
      <c r="W117" s="9"/>
      <c r="X117" s="472"/>
      <c r="Y117" s="462"/>
      <c r="Z117" s="462"/>
      <c r="AA117" s="459"/>
      <c r="AB117" s="462"/>
      <c r="AC117" s="499"/>
      <c r="AD117" s="499"/>
      <c r="AE117" s="529"/>
      <c r="AF117" s="499"/>
      <c r="AG117" s="438"/>
      <c r="AH117" s="438"/>
      <c r="AI117" s="443"/>
      <c r="AJ117" s="444"/>
      <c r="AK117" s="444"/>
      <c r="AL117" s="444"/>
      <c r="AM117" s="444"/>
      <c r="AN117" s="445"/>
    </row>
    <row r="118" spans="1:40" ht="25.5" customHeight="1" x14ac:dyDescent="0.2">
      <c r="A118" s="540"/>
      <c r="B118" s="496"/>
      <c r="C118" s="465"/>
      <c r="D118" s="465"/>
      <c r="E118" s="523"/>
      <c r="F118" s="465"/>
      <c r="G118" s="465"/>
      <c r="H118" s="502"/>
      <c r="I118" s="39"/>
      <c r="J118" s="451"/>
      <c r="K118" s="451"/>
      <c r="L118" s="471"/>
      <c r="M118" s="502"/>
      <c r="N118" s="506"/>
      <c r="O118" s="506"/>
      <c r="P118" s="491"/>
      <c r="Q118" s="455"/>
      <c r="R118" s="455"/>
      <c r="S118" s="455"/>
      <c r="T118" s="476" t="s">
        <v>58</v>
      </c>
      <c r="U118" s="42" t="s">
        <v>43</v>
      </c>
      <c r="V118" s="9"/>
      <c r="W118" s="9"/>
      <c r="X118" s="470">
        <f>SUM(IF(V118="x",15)+IF(V119="x",5)+IF(V120="x",15)+IF(V121="x",10)+IF(V122="x",15)+IF(V123="x",10)+IF(V124="x",30))</f>
        <v>0</v>
      </c>
      <c r="Y118" s="462"/>
      <c r="Z118" s="462"/>
      <c r="AA118" s="459"/>
      <c r="AB118" s="462"/>
      <c r="AC118" s="499"/>
      <c r="AD118" s="499"/>
      <c r="AE118" s="529"/>
      <c r="AF118" s="499"/>
      <c r="AG118" s="438"/>
      <c r="AH118" s="438"/>
      <c r="AI118" s="443"/>
      <c r="AJ118" s="444"/>
      <c r="AK118" s="444"/>
      <c r="AL118" s="444"/>
      <c r="AM118" s="444"/>
      <c r="AN118" s="445"/>
    </row>
    <row r="119" spans="1:40" ht="38.25" customHeight="1" x14ac:dyDescent="0.2">
      <c r="A119" s="540"/>
      <c r="B119" s="496"/>
      <c r="C119" s="465"/>
      <c r="D119" s="465"/>
      <c r="E119" s="523"/>
      <c r="F119" s="465"/>
      <c r="G119" s="465"/>
      <c r="H119" s="502"/>
      <c r="I119" s="39" t="s">
        <v>59</v>
      </c>
      <c r="J119" s="449"/>
      <c r="K119" s="449" t="s">
        <v>73</v>
      </c>
      <c r="L119" s="471"/>
      <c r="M119" s="502"/>
      <c r="N119" s="506"/>
      <c r="O119" s="506"/>
      <c r="P119" s="492"/>
      <c r="Q119" s="456"/>
      <c r="R119" s="456"/>
      <c r="S119" s="456"/>
      <c r="T119" s="477"/>
      <c r="U119" s="42" t="s">
        <v>46</v>
      </c>
      <c r="V119" s="9"/>
      <c r="W119" s="9"/>
      <c r="X119" s="471"/>
      <c r="Y119" s="462"/>
      <c r="Z119" s="462"/>
      <c r="AA119" s="459"/>
      <c r="AB119" s="462"/>
      <c r="AC119" s="499"/>
      <c r="AD119" s="499"/>
      <c r="AE119" s="529"/>
      <c r="AF119" s="499"/>
      <c r="AG119" s="438"/>
      <c r="AH119" s="438"/>
      <c r="AI119" s="443"/>
      <c r="AJ119" s="444"/>
      <c r="AK119" s="444"/>
      <c r="AL119" s="444"/>
      <c r="AM119" s="444"/>
      <c r="AN119" s="445"/>
    </row>
    <row r="120" spans="1:40" ht="14.65" customHeight="1" x14ac:dyDescent="0.2">
      <c r="A120" s="540"/>
      <c r="B120" s="496"/>
      <c r="C120" s="465"/>
      <c r="D120" s="465"/>
      <c r="E120" s="523"/>
      <c r="F120" s="465"/>
      <c r="G120" s="465"/>
      <c r="H120" s="502"/>
      <c r="I120" s="39"/>
      <c r="J120" s="450"/>
      <c r="K120" s="450"/>
      <c r="L120" s="471"/>
      <c r="M120" s="502"/>
      <c r="N120" s="506"/>
      <c r="O120" s="506"/>
      <c r="P120" s="492"/>
      <c r="Q120" s="456"/>
      <c r="R120" s="456"/>
      <c r="S120" s="456"/>
      <c r="T120" s="477"/>
      <c r="U120" s="42" t="s">
        <v>47</v>
      </c>
      <c r="V120" s="9"/>
      <c r="W120" s="9"/>
      <c r="X120" s="471"/>
      <c r="Y120" s="462"/>
      <c r="Z120" s="462"/>
      <c r="AA120" s="459"/>
      <c r="AB120" s="462"/>
      <c r="AC120" s="499"/>
      <c r="AD120" s="499"/>
      <c r="AE120" s="529"/>
      <c r="AF120" s="499"/>
      <c r="AG120" s="438"/>
      <c r="AH120" s="438"/>
      <c r="AI120" s="443"/>
      <c r="AJ120" s="444"/>
      <c r="AK120" s="444"/>
      <c r="AL120" s="444"/>
      <c r="AM120" s="444"/>
      <c r="AN120" s="445"/>
    </row>
    <row r="121" spans="1:40" ht="14.65" customHeight="1" x14ac:dyDescent="0.2">
      <c r="A121" s="540"/>
      <c r="B121" s="496"/>
      <c r="C121" s="465"/>
      <c r="D121" s="465"/>
      <c r="E121" s="523"/>
      <c r="F121" s="465"/>
      <c r="G121" s="465"/>
      <c r="H121" s="502"/>
      <c r="I121" s="39"/>
      <c r="J121" s="450"/>
      <c r="K121" s="450"/>
      <c r="L121" s="471"/>
      <c r="M121" s="502"/>
      <c r="N121" s="506"/>
      <c r="O121" s="506"/>
      <c r="P121" s="492"/>
      <c r="Q121" s="456"/>
      <c r="R121" s="456"/>
      <c r="S121" s="456"/>
      <c r="T121" s="477"/>
      <c r="U121" s="42" t="s">
        <v>48</v>
      </c>
      <c r="V121" s="9"/>
      <c r="W121" s="9"/>
      <c r="X121" s="471"/>
      <c r="Y121" s="462"/>
      <c r="Z121" s="462"/>
      <c r="AA121" s="459"/>
      <c r="AB121" s="462"/>
      <c r="AC121" s="499"/>
      <c r="AD121" s="499"/>
      <c r="AE121" s="529"/>
      <c r="AF121" s="499"/>
      <c r="AG121" s="438"/>
      <c r="AH121" s="438"/>
      <c r="AI121" s="443"/>
      <c r="AJ121" s="444"/>
      <c r="AK121" s="444"/>
      <c r="AL121" s="444"/>
      <c r="AM121" s="444"/>
      <c r="AN121" s="445"/>
    </row>
    <row r="122" spans="1:40" ht="25.5" customHeight="1" x14ac:dyDescent="0.2">
      <c r="A122" s="540"/>
      <c r="B122" s="496"/>
      <c r="C122" s="465"/>
      <c r="D122" s="465"/>
      <c r="E122" s="523"/>
      <c r="F122" s="465"/>
      <c r="G122" s="465"/>
      <c r="H122" s="502"/>
      <c r="I122" s="39"/>
      <c r="J122" s="451"/>
      <c r="K122" s="451"/>
      <c r="L122" s="471"/>
      <c r="M122" s="502"/>
      <c r="N122" s="506"/>
      <c r="O122" s="506"/>
      <c r="P122" s="492"/>
      <c r="Q122" s="456"/>
      <c r="R122" s="456"/>
      <c r="S122" s="456"/>
      <c r="T122" s="477"/>
      <c r="U122" s="42" t="s">
        <v>50</v>
      </c>
      <c r="V122" s="9"/>
      <c r="W122" s="9"/>
      <c r="X122" s="471"/>
      <c r="Y122" s="462"/>
      <c r="Z122" s="462"/>
      <c r="AA122" s="459"/>
      <c r="AB122" s="462"/>
      <c r="AC122" s="499"/>
      <c r="AD122" s="499"/>
      <c r="AE122" s="529"/>
      <c r="AF122" s="499"/>
      <c r="AG122" s="438"/>
      <c r="AH122" s="438"/>
      <c r="AI122" s="443"/>
      <c r="AJ122" s="444"/>
      <c r="AK122" s="444"/>
      <c r="AL122" s="444"/>
      <c r="AM122" s="444"/>
      <c r="AN122" s="445"/>
    </row>
    <row r="123" spans="1:40" ht="25.5" customHeight="1" x14ac:dyDescent="0.2">
      <c r="A123" s="540"/>
      <c r="B123" s="496"/>
      <c r="C123" s="465"/>
      <c r="D123" s="465"/>
      <c r="E123" s="523"/>
      <c r="F123" s="465"/>
      <c r="G123" s="465"/>
      <c r="H123" s="502"/>
      <c r="I123" s="39" t="s">
        <v>60</v>
      </c>
      <c r="J123" s="40" t="s">
        <v>73</v>
      </c>
      <c r="K123" s="40"/>
      <c r="L123" s="471"/>
      <c r="M123" s="502"/>
      <c r="N123" s="506"/>
      <c r="O123" s="506"/>
      <c r="P123" s="492"/>
      <c r="Q123" s="456"/>
      <c r="R123" s="456"/>
      <c r="S123" s="456"/>
      <c r="T123" s="477"/>
      <c r="U123" s="42" t="s">
        <v>52</v>
      </c>
      <c r="V123" s="9"/>
      <c r="W123" s="9"/>
      <c r="X123" s="471"/>
      <c r="Y123" s="462"/>
      <c r="Z123" s="462"/>
      <c r="AA123" s="459"/>
      <c r="AB123" s="462"/>
      <c r="AC123" s="499"/>
      <c r="AD123" s="499"/>
      <c r="AE123" s="529"/>
      <c r="AF123" s="499"/>
      <c r="AG123" s="438"/>
      <c r="AH123" s="438"/>
      <c r="AI123" s="443"/>
      <c r="AJ123" s="444"/>
      <c r="AK123" s="444"/>
      <c r="AL123" s="444"/>
      <c r="AM123" s="444"/>
      <c r="AN123" s="445"/>
    </row>
    <row r="124" spans="1:40" ht="25.5" customHeight="1" x14ac:dyDescent="0.2">
      <c r="A124" s="540"/>
      <c r="B124" s="496"/>
      <c r="C124" s="465"/>
      <c r="D124" s="465"/>
      <c r="E124" s="523"/>
      <c r="F124" s="465"/>
      <c r="G124" s="465"/>
      <c r="H124" s="502"/>
      <c r="I124" s="39" t="s">
        <v>61</v>
      </c>
      <c r="J124" s="449" t="s">
        <v>73</v>
      </c>
      <c r="K124" s="449"/>
      <c r="L124" s="471"/>
      <c r="M124" s="502"/>
      <c r="N124" s="506"/>
      <c r="O124" s="506"/>
      <c r="P124" s="493"/>
      <c r="Q124" s="457"/>
      <c r="R124" s="457"/>
      <c r="S124" s="457"/>
      <c r="T124" s="478"/>
      <c r="U124" s="42" t="s">
        <v>53</v>
      </c>
      <c r="V124" s="9"/>
      <c r="W124" s="9"/>
      <c r="X124" s="472"/>
      <c r="Y124" s="462"/>
      <c r="Z124" s="462"/>
      <c r="AA124" s="459"/>
      <c r="AB124" s="462"/>
      <c r="AC124" s="499"/>
      <c r="AD124" s="499"/>
      <c r="AE124" s="529"/>
      <c r="AF124" s="499"/>
      <c r="AG124" s="438"/>
      <c r="AH124" s="438"/>
      <c r="AI124" s="443"/>
      <c r="AJ124" s="444"/>
      <c r="AK124" s="444"/>
      <c r="AL124" s="444"/>
      <c r="AM124" s="444"/>
      <c r="AN124" s="445"/>
    </row>
    <row r="125" spans="1:40" ht="25.5" customHeight="1" x14ac:dyDescent="0.2">
      <c r="A125" s="540"/>
      <c r="B125" s="496"/>
      <c r="C125" s="465"/>
      <c r="D125" s="465"/>
      <c r="E125" s="523"/>
      <c r="F125" s="465"/>
      <c r="G125" s="465"/>
      <c r="H125" s="502"/>
      <c r="I125" s="39"/>
      <c r="J125" s="450"/>
      <c r="K125" s="450"/>
      <c r="L125" s="471"/>
      <c r="M125" s="502"/>
      <c r="N125" s="506"/>
      <c r="O125" s="506"/>
      <c r="P125" s="491"/>
      <c r="Q125" s="455"/>
      <c r="R125" s="455"/>
      <c r="S125" s="455"/>
      <c r="T125" s="476" t="s">
        <v>62</v>
      </c>
      <c r="U125" s="42" t="s">
        <v>43</v>
      </c>
      <c r="V125" s="9"/>
      <c r="W125" s="9"/>
      <c r="X125" s="470">
        <f>SUM(IF(V125="x",15)+IF(V126="x",5)+IF(V127="x",15)+IF(V128="x",10)+IF(V129="x",15)+IF(V130="x",10)+IF(V131="x",30))</f>
        <v>0</v>
      </c>
      <c r="Y125" s="462"/>
      <c r="Z125" s="462"/>
      <c r="AA125" s="459"/>
      <c r="AB125" s="462"/>
      <c r="AC125" s="499"/>
      <c r="AD125" s="499"/>
      <c r="AE125" s="529"/>
      <c r="AF125" s="499"/>
      <c r="AG125" s="438"/>
      <c r="AH125" s="438"/>
      <c r="AI125" s="443"/>
      <c r="AJ125" s="444"/>
      <c r="AK125" s="444"/>
      <c r="AL125" s="444"/>
      <c r="AM125" s="444"/>
      <c r="AN125" s="445"/>
    </row>
    <row r="126" spans="1:40" ht="25.5" customHeight="1" x14ac:dyDescent="0.2">
      <c r="A126" s="540"/>
      <c r="B126" s="496"/>
      <c r="C126" s="465"/>
      <c r="D126" s="465"/>
      <c r="E126" s="523"/>
      <c r="F126" s="465"/>
      <c r="G126" s="465"/>
      <c r="H126" s="502"/>
      <c r="I126" s="39"/>
      <c r="J126" s="451"/>
      <c r="K126" s="451"/>
      <c r="L126" s="471"/>
      <c r="M126" s="502"/>
      <c r="N126" s="506"/>
      <c r="O126" s="506"/>
      <c r="P126" s="492"/>
      <c r="Q126" s="456"/>
      <c r="R126" s="456"/>
      <c r="S126" s="456"/>
      <c r="T126" s="477"/>
      <c r="U126" s="42" t="s">
        <v>46</v>
      </c>
      <c r="V126" s="9"/>
      <c r="W126" s="9"/>
      <c r="X126" s="471"/>
      <c r="Y126" s="462"/>
      <c r="Z126" s="462"/>
      <c r="AA126" s="459"/>
      <c r="AB126" s="462"/>
      <c r="AC126" s="499"/>
      <c r="AD126" s="499"/>
      <c r="AE126" s="529"/>
      <c r="AF126" s="499"/>
      <c r="AG126" s="438"/>
      <c r="AH126" s="438"/>
      <c r="AI126" s="443"/>
      <c r="AJ126" s="444"/>
      <c r="AK126" s="444"/>
      <c r="AL126" s="444"/>
      <c r="AM126" s="444"/>
      <c r="AN126" s="445"/>
    </row>
    <row r="127" spans="1:40" ht="14.65" customHeight="1" x14ac:dyDescent="0.2">
      <c r="A127" s="540"/>
      <c r="B127" s="496"/>
      <c r="C127" s="465"/>
      <c r="D127" s="465"/>
      <c r="E127" s="523"/>
      <c r="F127" s="465"/>
      <c r="G127" s="465"/>
      <c r="H127" s="502"/>
      <c r="I127" s="39" t="s">
        <v>63</v>
      </c>
      <c r="J127" s="40"/>
      <c r="K127" s="40" t="s">
        <v>73</v>
      </c>
      <c r="L127" s="471"/>
      <c r="M127" s="502"/>
      <c r="N127" s="506"/>
      <c r="O127" s="506"/>
      <c r="P127" s="492"/>
      <c r="Q127" s="456"/>
      <c r="R127" s="456"/>
      <c r="S127" s="456"/>
      <c r="T127" s="477"/>
      <c r="U127" s="42" t="s">
        <v>47</v>
      </c>
      <c r="V127" s="9"/>
      <c r="W127" s="9"/>
      <c r="X127" s="471"/>
      <c r="Y127" s="462"/>
      <c r="Z127" s="462"/>
      <c r="AA127" s="459"/>
      <c r="AB127" s="462"/>
      <c r="AC127" s="499"/>
      <c r="AD127" s="499"/>
      <c r="AE127" s="529"/>
      <c r="AF127" s="499"/>
      <c r="AG127" s="438"/>
      <c r="AH127" s="438"/>
      <c r="AI127" s="443"/>
      <c r="AJ127" s="444"/>
      <c r="AK127" s="444"/>
      <c r="AL127" s="444"/>
      <c r="AM127" s="444"/>
      <c r="AN127" s="445"/>
    </row>
    <row r="128" spans="1:40" ht="14.65" customHeight="1" x14ac:dyDescent="0.2">
      <c r="A128" s="540"/>
      <c r="B128" s="496"/>
      <c r="C128" s="465"/>
      <c r="D128" s="465"/>
      <c r="E128" s="523"/>
      <c r="F128" s="465"/>
      <c r="G128" s="465"/>
      <c r="H128" s="502"/>
      <c r="I128" s="39" t="s">
        <v>64</v>
      </c>
      <c r="J128" s="40" t="s">
        <v>73</v>
      </c>
      <c r="K128" s="40"/>
      <c r="L128" s="471"/>
      <c r="M128" s="502"/>
      <c r="N128" s="506"/>
      <c r="O128" s="506"/>
      <c r="P128" s="492"/>
      <c r="Q128" s="456"/>
      <c r="R128" s="456"/>
      <c r="S128" s="456"/>
      <c r="T128" s="477"/>
      <c r="U128" s="42" t="s">
        <v>48</v>
      </c>
      <c r="V128" s="9"/>
      <c r="W128" s="9"/>
      <c r="X128" s="471"/>
      <c r="Y128" s="462"/>
      <c r="Z128" s="462"/>
      <c r="AA128" s="459"/>
      <c r="AB128" s="462"/>
      <c r="AC128" s="499"/>
      <c r="AD128" s="499"/>
      <c r="AE128" s="529"/>
      <c r="AF128" s="499"/>
      <c r="AG128" s="438"/>
      <c r="AH128" s="438"/>
      <c r="AI128" s="443"/>
      <c r="AJ128" s="444"/>
      <c r="AK128" s="444"/>
      <c r="AL128" s="444"/>
      <c r="AM128" s="444"/>
      <c r="AN128" s="445"/>
    </row>
    <row r="129" spans="1:40" ht="25.5" customHeight="1" x14ac:dyDescent="0.2">
      <c r="A129" s="540"/>
      <c r="B129" s="496"/>
      <c r="C129" s="465"/>
      <c r="D129" s="465"/>
      <c r="E129" s="523"/>
      <c r="F129" s="465"/>
      <c r="G129" s="465"/>
      <c r="H129" s="502"/>
      <c r="I129" s="39" t="s">
        <v>65</v>
      </c>
      <c r="J129" s="40"/>
      <c r="K129" s="40" t="s">
        <v>73</v>
      </c>
      <c r="L129" s="471"/>
      <c r="M129" s="502"/>
      <c r="N129" s="506"/>
      <c r="O129" s="506"/>
      <c r="P129" s="492"/>
      <c r="Q129" s="456"/>
      <c r="R129" s="456"/>
      <c r="S129" s="456"/>
      <c r="T129" s="477"/>
      <c r="U129" s="42" t="s">
        <v>50</v>
      </c>
      <c r="V129" s="9"/>
      <c r="W129" s="9"/>
      <c r="X129" s="471"/>
      <c r="Y129" s="462"/>
      <c r="Z129" s="462"/>
      <c r="AA129" s="459"/>
      <c r="AB129" s="462"/>
      <c r="AC129" s="499"/>
      <c r="AD129" s="499"/>
      <c r="AE129" s="529"/>
      <c r="AF129" s="499"/>
      <c r="AG129" s="438"/>
      <c r="AH129" s="438"/>
      <c r="AI129" s="443"/>
      <c r="AJ129" s="444"/>
      <c r="AK129" s="444"/>
      <c r="AL129" s="444"/>
      <c r="AM129" s="444"/>
      <c r="AN129" s="445"/>
    </row>
    <row r="130" spans="1:40" ht="25.5" customHeight="1" x14ac:dyDescent="0.2">
      <c r="A130" s="540"/>
      <c r="B130" s="496"/>
      <c r="C130" s="465"/>
      <c r="D130" s="465"/>
      <c r="E130" s="523"/>
      <c r="F130" s="465"/>
      <c r="G130" s="465"/>
      <c r="H130" s="502"/>
      <c r="I130" s="39" t="s">
        <v>66</v>
      </c>
      <c r="J130" s="40"/>
      <c r="K130" s="40" t="s">
        <v>73</v>
      </c>
      <c r="L130" s="471"/>
      <c r="M130" s="502"/>
      <c r="N130" s="506"/>
      <c r="O130" s="506"/>
      <c r="P130" s="492"/>
      <c r="Q130" s="456"/>
      <c r="R130" s="456"/>
      <c r="S130" s="456"/>
      <c r="T130" s="477"/>
      <c r="U130" s="42" t="s">
        <v>52</v>
      </c>
      <c r="V130" s="9"/>
      <c r="W130" s="9"/>
      <c r="X130" s="471"/>
      <c r="Y130" s="462"/>
      <c r="Z130" s="462"/>
      <c r="AA130" s="459"/>
      <c r="AB130" s="462"/>
      <c r="AC130" s="499"/>
      <c r="AD130" s="499"/>
      <c r="AE130" s="529"/>
      <c r="AF130" s="499"/>
      <c r="AG130" s="438"/>
      <c r="AH130" s="438"/>
      <c r="AI130" s="443"/>
      <c r="AJ130" s="444"/>
      <c r="AK130" s="444"/>
      <c r="AL130" s="444"/>
      <c r="AM130" s="444"/>
      <c r="AN130" s="445"/>
    </row>
    <row r="131" spans="1:40" ht="14.65" customHeight="1" x14ac:dyDescent="0.2">
      <c r="A131" s="540"/>
      <c r="B131" s="496"/>
      <c r="C131" s="465"/>
      <c r="D131" s="465"/>
      <c r="E131" s="523"/>
      <c r="F131" s="465"/>
      <c r="G131" s="465"/>
      <c r="H131" s="502"/>
      <c r="I131" s="39" t="s">
        <v>67</v>
      </c>
      <c r="J131" s="40"/>
      <c r="K131" s="40" t="s">
        <v>73</v>
      </c>
      <c r="L131" s="471"/>
      <c r="M131" s="502"/>
      <c r="N131" s="506"/>
      <c r="O131" s="506"/>
      <c r="P131" s="493"/>
      <c r="Q131" s="457"/>
      <c r="R131" s="457"/>
      <c r="S131" s="457"/>
      <c r="T131" s="478"/>
      <c r="U131" s="42" t="s">
        <v>53</v>
      </c>
      <c r="V131" s="9"/>
      <c r="W131" s="9"/>
      <c r="X131" s="472"/>
      <c r="Y131" s="462"/>
      <c r="Z131" s="462"/>
      <c r="AA131" s="459"/>
      <c r="AB131" s="462"/>
      <c r="AC131" s="499"/>
      <c r="AD131" s="499"/>
      <c r="AE131" s="529"/>
      <c r="AF131" s="499"/>
      <c r="AG131" s="438"/>
      <c r="AH131" s="438"/>
      <c r="AI131" s="443"/>
      <c r="AJ131" s="444"/>
      <c r="AK131" s="444"/>
      <c r="AL131" s="444"/>
      <c r="AM131" s="444"/>
      <c r="AN131" s="445"/>
    </row>
    <row r="132" spans="1:40" ht="14.65" customHeight="1" x14ac:dyDescent="0.2">
      <c r="A132" s="540"/>
      <c r="B132" s="496"/>
      <c r="C132" s="465"/>
      <c r="D132" s="465"/>
      <c r="E132" s="523"/>
      <c r="F132" s="465"/>
      <c r="G132" s="465"/>
      <c r="H132" s="502"/>
      <c r="I132" s="39" t="s">
        <v>68</v>
      </c>
      <c r="J132" s="38"/>
      <c r="K132" s="40" t="s">
        <v>73</v>
      </c>
      <c r="L132" s="471"/>
      <c r="M132" s="502"/>
      <c r="N132" s="506"/>
      <c r="O132" s="506"/>
      <c r="P132" s="479" t="s">
        <v>69</v>
      </c>
      <c r="Q132" s="480"/>
      <c r="R132" s="480"/>
      <c r="S132" s="480"/>
      <c r="T132" s="480"/>
      <c r="U132" s="480"/>
      <c r="V132" s="480"/>
      <c r="W132" s="480"/>
      <c r="X132" s="481"/>
      <c r="Y132" s="462"/>
      <c r="Z132" s="462"/>
      <c r="AA132" s="459"/>
      <c r="AB132" s="462"/>
      <c r="AC132" s="499"/>
      <c r="AD132" s="499"/>
      <c r="AE132" s="529"/>
      <c r="AF132" s="499"/>
      <c r="AG132" s="438"/>
      <c r="AH132" s="438"/>
      <c r="AI132" s="443"/>
      <c r="AJ132" s="444"/>
      <c r="AK132" s="444"/>
      <c r="AL132" s="444"/>
      <c r="AM132" s="444"/>
      <c r="AN132" s="445"/>
    </row>
    <row r="133" spans="1:40" ht="14.65" customHeight="1" x14ac:dyDescent="0.2">
      <c r="A133" s="540"/>
      <c r="B133" s="496"/>
      <c r="C133" s="465"/>
      <c r="D133" s="465"/>
      <c r="E133" s="523"/>
      <c r="F133" s="465"/>
      <c r="G133" s="465"/>
      <c r="H133" s="502"/>
      <c r="I133" s="39" t="s">
        <v>70</v>
      </c>
      <c r="J133" s="10"/>
      <c r="K133" s="40" t="s">
        <v>73</v>
      </c>
      <c r="L133" s="471"/>
      <c r="M133" s="502"/>
      <c r="N133" s="506"/>
      <c r="O133" s="506"/>
      <c r="P133" s="482"/>
      <c r="Q133" s="483"/>
      <c r="R133" s="483"/>
      <c r="S133" s="483"/>
      <c r="T133" s="483"/>
      <c r="U133" s="483"/>
      <c r="V133" s="483"/>
      <c r="W133" s="483"/>
      <c r="X133" s="484"/>
      <c r="Y133" s="462"/>
      <c r="Z133" s="462"/>
      <c r="AA133" s="459"/>
      <c r="AB133" s="462"/>
      <c r="AC133" s="499"/>
      <c r="AD133" s="499"/>
      <c r="AE133" s="529"/>
      <c r="AF133" s="499"/>
      <c r="AG133" s="438"/>
      <c r="AH133" s="438"/>
      <c r="AI133" s="443"/>
      <c r="AJ133" s="444"/>
      <c r="AK133" s="444"/>
      <c r="AL133" s="444"/>
      <c r="AM133" s="444"/>
      <c r="AN133" s="445"/>
    </row>
    <row r="134" spans="1:40" ht="14.65" customHeight="1" x14ac:dyDescent="0.2">
      <c r="A134" s="540"/>
      <c r="B134" s="496"/>
      <c r="C134" s="465"/>
      <c r="D134" s="465"/>
      <c r="E134" s="523"/>
      <c r="F134" s="465"/>
      <c r="G134" s="465"/>
      <c r="H134" s="502"/>
      <c r="I134" s="39" t="s">
        <v>71</v>
      </c>
      <c r="J134" s="10"/>
      <c r="K134" s="40" t="s">
        <v>73</v>
      </c>
      <c r="L134" s="471"/>
      <c r="M134" s="502"/>
      <c r="N134" s="506"/>
      <c r="O134" s="506"/>
      <c r="P134" s="482"/>
      <c r="Q134" s="483"/>
      <c r="R134" s="483"/>
      <c r="S134" s="483"/>
      <c r="T134" s="483"/>
      <c r="U134" s="483"/>
      <c r="V134" s="483"/>
      <c r="W134" s="483"/>
      <c r="X134" s="484"/>
      <c r="Y134" s="462"/>
      <c r="Z134" s="462"/>
      <c r="AA134" s="459"/>
      <c r="AB134" s="462"/>
      <c r="AC134" s="499"/>
      <c r="AD134" s="499"/>
      <c r="AE134" s="529"/>
      <c r="AF134" s="499"/>
      <c r="AG134" s="438"/>
      <c r="AH134" s="438"/>
      <c r="AI134" s="443"/>
      <c r="AJ134" s="444"/>
      <c r="AK134" s="444"/>
      <c r="AL134" s="444"/>
      <c r="AM134" s="444"/>
      <c r="AN134" s="445"/>
    </row>
    <row r="135" spans="1:40" ht="14.65" customHeight="1" x14ac:dyDescent="0.2">
      <c r="A135" s="540"/>
      <c r="B135" s="510"/>
      <c r="C135" s="494"/>
      <c r="D135" s="494"/>
      <c r="E135" s="524"/>
      <c r="F135" s="494"/>
      <c r="G135" s="494"/>
      <c r="H135" s="504"/>
      <c r="I135" s="39" t="s">
        <v>72</v>
      </c>
      <c r="J135" s="10"/>
      <c r="K135" s="38" t="s">
        <v>73</v>
      </c>
      <c r="L135" s="472"/>
      <c r="M135" s="504"/>
      <c r="N135" s="507"/>
      <c r="O135" s="507"/>
      <c r="P135" s="488"/>
      <c r="Q135" s="489"/>
      <c r="R135" s="489"/>
      <c r="S135" s="489"/>
      <c r="T135" s="489"/>
      <c r="U135" s="489"/>
      <c r="V135" s="489"/>
      <c r="W135" s="489"/>
      <c r="X135" s="490"/>
      <c r="Y135" s="515"/>
      <c r="Z135" s="515"/>
      <c r="AA135" s="516"/>
      <c r="AB135" s="515"/>
      <c r="AC135" s="514"/>
      <c r="AD135" s="514"/>
      <c r="AE135" s="530"/>
      <c r="AF135" s="514"/>
      <c r="AG135" s="439"/>
      <c r="AH135" s="439"/>
      <c r="AI135" s="446"/>
      <c r="AJ135" s="447"/>
      <c r="AK135" s="447"/>
      <c r="AL135" s="447"/>
      <c r="AM135" s="447"/>
      <c r="AN135" s="448"/>
    </row>
    <row r="136" spans="1:40" ht="26.65" customHeight="1" x14ac:dyDescent="0.2">
      <c r="A136" s="540"/>
      <c r="B136" s="495" t="s">
        <v>217</v>
      </c>
      <c r="C136" s="464" t="s">
        <v>156</v>
      </c>
      <c r="D136" s="464" t="s">
        <v>162</v>
      </c>
      <c r="E136" s="522" t="s">
        <v>163</v>
      </c>
      <c r="F136" s="464" t="s">
        <v>164</v>
      </c>
      <c r="G136" s="464">
        <v>5</v>
      </c>
      <c r="H136" s="501" t="str">
        <f>IF(G136=1,"RARA VEZ",IF(G136=2,"IMPROBABLE",IF(G136=3,"POSIBLE",IF(G136=4,"PROBABLE",IF(G136=5,"CASI SEGURO"," ")))))</f>
        <v>CASI SEGURO</v>
      </c>
      <c r="I136" s="42" t="s">
        <v>41</v>
      </c>
      <c r="J136" s="13" t="s">
        <v>73</v>
      </c>
      <c r="K136" s="40"/>
      <c r="L136" s="470">
        <f>COUNTIF(J136:J167,"x")</f>
        <v>8</v>
      </c>
      <c r="M136" s="501" t="str">
        <f>IF(L136&lt;6,"5",IF(L136&gt;11,"20",IF(L181&gt;6,"10","10 ")))</f>
        <v xml:space="preserve">10 </v>
      </c>
      <c r="N136" s="505">
        <f>(G136*M136)</f>
        <v>50</v>
      </c>
      <c r="O136" s="505" t="str">
        <f>IF(N136&lt;11,"BAJA",IF(N136&gt;59,"EXTREMA",IF(N136=15,"MODERADA",IF(N136=20,"MODERADA",IF(N136=25,"MODERADA",IF(N136=30,"ALTA",IF(N136=40,"ALTA",IF(N136=50,"ALTA"," "))))))))</f>
        <v>ALTA</v>
      </c>
      <c r="P136" s="464" t="s">
        <v>165</v>
      </c>
      <c r="Q136" s="525"/>
      <c r="R136" s="525" t="s">
        <v>73</v>
      </c>
      <c r="S136" s="525"/>
      <c r="T136" s="476" t="s">
        <v>42</v>
      </c>
      <c r="U136" s="42" t="s">
        <v>43</v>
      </c>
      <c r="V136" s="9"/>
      <c r="W136" s="9" t="s">
        <v>73</v>
      </c>
      <c r="X136" s="470">
        <f>SUM(IF(V136="x",15)+IF(V137="x",5)+IF(V138="x",15)+IF(V139="x",10)+IF(V140="x",15)+IF(V141="x",10)+IF(V142="x",30))</f>
        <v>35</v>
      </c>
      <c r="Y136" s="473">
        <f>AVERAGE(X136:X163)</f>
        <v>18.75</v>
      </c>
      <c r="Z136" s="461" t="str">
        <f>IF(Y136&lt;86,"DEBIL",IF(Y136&gt;95,"FUERTE",IF(Y136=86,"MODERADO",IF(Y136=87,"MODERADO",IF(Y136=88,"MODERADO",IF(Y136=89,"MODERADO",IF(Y136=90,"MODERADO",IF(Y136=91,"MODERADO",IF(Y136=92,"MODERADO",IF(Y136=93,"MODERADO",IF(Y136=94,"MODERADO",IF(Y136=95,"MODERADO"," "))))))))))))</f>
        <v>DEBIL</v>
      </c>
      <c r="AA136" s="458" t="str">
        <f>IF(Y136&lt;85,O136," ")</f>
        <v>ALTA</v>
      </c>
      <c r="AB136" s="461" t="s">
        <v>44</v>
      </c>
      <c r="AC136" s="464" t="s">
        <v>166</v>
      </c>
      <c r="AD136" s="464" t="s">
        <v>167</v>
      </c>
      <c r="AE136" s="467" t="s">
        <v>96</v>
      </c>
      <c r="AF136" s="464" t="s">
        <v>168</v>
      </c>
      <c r="AG136" s="437" t="s">
        <v>248</v>
      </c>
      <c r="AH136" s="437" t="s">
        <v>238</v>
      </c>
      <c r="AI136" s="19"/>
      <c r="AJ136" s="20"/>
      <c r="AK136" s="20"/>
      <c r="AL136" s="20"/>
      <c r="AM136" s="20"/>
      <c r="AN136" s="21"/>
    </row>
    <row r="137" spans="1:40" ht="25.5" customHeight="1" x14ac:dyDescent="0.2">
      <c r="A137" s="540"/>
      <c r="B137" s="496"/>
      <c r="C137" s="465"/>
      <c r="D137" s="465"/>
      <c r="E137" s="523"/>
      <c r="F137" s="465"/>
      <c r="G137" s="465"/>
      <c r="H137" s="502"/>
      <c r="I137" s="519" t="s">
        <v>45</v>
      </c>
      <c r="J137" s="449" t="s">
        <v>73</v>
      </c>
      <c r="K137" s="449"/>
      <c r="L137" s="471"/>
      <c r="M137" s="502"/>
      <c r="N137" s="506"/>
      <c r="O137" s="506"/>
      <c r="P137" s="465"/>
      <c r="Q137" s="526"/>
      <c r="R137" s="526"/>
      <c r="S137" s="526"/>
      <c r="T137" s="477"/>
      <c r="U137" s="42" t="s">
        <v>46</v>
      </c>
      <c r="V137" s="9"/>
      <c r="W137" s="9" t="s">
        <v>73</v>
      </c>
      <c r="X137" s="471"/>
      <c r="Y137" s="474"/>
      <c r="Z137" s="462"/>
      <c r="AA137" s="459"/>
      <c r="AB137" s="462"/>
      <c r="AC137" s="465"/>
      <c r="AD137" s="465"/>
      <c r="AE137" s="468"/>
      <c r="AF137" s="465"/>
      <c r="AG137" s="438"/>
      <c r="AH137" s="438"/>
      <c r="AI137" s="22"/>
      <c r="AJ137" s="23"/>
      <c r="AK137" s="23"/>
      <c r="AL137" s="23"/>
      <c r="AM137" s="23"/>
      <c r="AN137" s="24"/>
    </row>
    <row r="138" spans="1:40" ht="14.65" customHeight="1" x14ac:dyDescent="0.2">
      <c r="A138" s="540"/>
      <c r="B138" s="496"/>
      <c r="C138" s="465"/>
      <c r="D138" s="465"/>
      <c r="E138" s="523"/>
      <c r="F138" s="465"/>
      <c r="G138" s="465"/>
      <c r="H138" s="502"/>
      <c r="I138" s="520"/>
      <c r="J138" s="450"/>
      <c r="K138" s="450"/>
      <c r="L138" s="471"/>
      <c r="M138" s="502"/>
      <c r="N138" s="506"/>
      <c r="O138" s="506"/>
      <c r="P138" s="465"/>
      <c r="Q138" s="526"/>
      <c r="R138" s="526"/>
      <c r="S138" s="526"/>
      <c r="T138" s="477"/>
      <c r="U138" s="42" t="s">
        <v>47</v>
      </c>
      <c r="V138" s="9"/>
      <c r="W138" s="9" t="s">
        <v>73</v>
      </c>
      <c r="X138" s="471"/>
      <c r="Y138" s="474"/>
      <c r="Z138" s="462"/>
      <c r="AA138" s="459"/>
      <c r="AB138" s="462"/>
      <c r="AC138" s="465"/>
      <c r="AD138" s="465"/>
      <c r="AE138" s="468"/>
      <c r="AF138" s="465"/>
      <c r="AG138" s="438"/>
      <c r="AH138" s="438"/>
      <c r="AI138" s="22"/>
      <c r="AJ138" s="23"/>
      <c r="AK138" s="23"/>
      <c r="AL138" s="23"/>
      <c r="AM138" s="23"/>
      <c r="AN138" s="24"/>
    </row>
    <row r="139" spans="1:40" ht="14.65" customHeight="1" x14ac:dyDescent="0.2">
      <c r="A139" s="540"/>
      <c r="B139" s="496"/>
      <c r="C139" s="465"/>
      <c r="D139" s="465"/>
      <c r="E139" s="523"/>
      <c r="F139" s="465"/>
      <c r="G139" s="465"/>
      <c r="H139" s="502"/>
      <c r="I139" s="521"/>
      <c r="J139" s="451"/>
      <c r="K139" s="451"/>
      <c r="L139" s="471"/>
      <c r="M139" s="502"/>
      <c r="N139" s="506"/>
      <c r="O139" s="506"/>
      <c r="P139" s="465"/>
      <c r="Q139" s="526"/>
      <c r="R139" s="526"/>
      <c r="S139" s="526"/>
      <c r="T139" s="477"/>
      <c r="U139" s="42" t="s">
        <v>48</v>
      </c>
      <c r="V139" s="9" t="s">
        <v>73</v>
      </c>
      <c r="W139" s="9"/>
      <c r="X139" s="471"/>
      <c r="Y139" s="474"/>
      <c r="Z139" s="462"/>
      <c r="AA139" s="459"/>
      <c r="AB139" s="462"/>
      <c r="AC139" s="465"/>
      <c r="AD139" s="465"/>
      <c r="AE139" s="468"/>
      <c r="AF139" s="465"/>
      <c r="AG139" s="438"/>
      <c r="AH139" s="438"/>
      <c r="AI139" s="22"/>
      <c r="AJ139" s="23"/>
      <c r="AK139" s="23"/>
      <c r="AL139" s="23"/>
      <c r="AM139" s="23"/>
      <c r="AN139" s="24"/>
    </row>
    <row r="140" spans="1:40" ht="25.5" customHeight="1" x14ac:dyDescent="0.2">
      <c r="A140" s="540"/>
      <c r="B140" s="496"/>
      <c r="C140" s="465"/>
      <c r="D140" s="465"/>
      <c r="E140" s="523"/>
      <c r="F140" s="465"/>
      <c r="G140" s="465"/>
      <c r="H140" s="502"/>
      <c r="I140" s="42" t="s">
        <v>49</v>
      </c>
      <c r="J140" s="40"/>
      <c r="K140" s="40" t="s">
        <v>73</v>
      </c>
      <c r="L140" s="471"/>
      <c r="M140" s="502"/>
      <c r="N140" s="506"/>
      <c r="O140" s="506"/>
      <c r="P140" s="465"/>
      <c r="Q140" s="526"/>
      <c r="R140" s="526"/>
      <c r="S140" s="526"/>
      <c r="T140" s="477"/>
      <c r="U140" s="42" t="s">
        <v>50</v>
      </c>
      <c r="V140" s="9" t="s">
        <v>73</v>
      </c>
      <c r="W140" s="9"/>
      <c r="X140" s="471"/>
      <c r="Y140" s="474"/>
      <c r="Z140" s="462"/>
      <c r="AA140" s="459"/>
      <c r="AB140" s="462"/>
      <c r="AC140" s="465"/>
      <c r="AD140" s="465"/>
      <c r="AE140" s="468"/>
      <c r="AF140" s="465"/>
      <c r="AG140" s="438"/>
      <c r="AH140" s="438"/>
      <c r="AI140" s="22"/>
      <c r="AJ140" s="23"/>
      <c r="AK140" s="23"/>
      <c r="AL140" s="23"/>
      <c r="AM140" s="23"/>
      <c r="AN140" s="24"/>
    </row>
    <row r="141" spans="1:40" ht="25.5" customHeight="1" x14ac:dyDescent="0.2">
      <c r="A141" s="540"/>
      <c r="B141" s="496"/>
      <c r="C141" s="465"/>
      <c r="D141" s="465"/>
      <c r="E141" s="523"/>
      <c r="F141" s="465"/>
      <c r="G141" s="465"/>
      <c r="H141" s="502"/>
      <c r="I141" s="519" t="s">
        <v>51</v>
      </c>
      <c r="J141" s="449"/>
      <c r="K141" s="449" t="s">
        <v>73</v>
      </c>
      <c r="L141" s="471"/>
      <c r="M141" s="502"/>
      <c r="N141" s="506"/>
      <c r="O141" s="506"/>
      <c r="P141" s="465"/>
      <c r="Q141" s="526"/>
      <c r="R141" s="526"/>
      <c r="S141" s="526"/>
      <c r="T141" s="477"/>
      <c r="U141" s="42" t="s">
        <v>52</v>
      </c>
      <c r="V141" s="9" t="s">
        <v>73</v>
      </c>
      <c r="W141" s="9"/>
      <c r="X141" s="471"/>
      <c r="Y141" s="474"/>
      <c r="Z141" s="462"/>
      <c r="AA141" s="459"/>
      <c r="AB141" s="462"/>
      <c r="AC141" s="465"/>
      <c r="AD141" s="465"/>
      <c r="AE141" s="468"/>
      <c r="AF141" s="465"/>
      <c r="AG141" s="438"/>
      <c r="AH141" s="438"/>
      <c r="AI141" s="22"/>
      <c r="AJ141" s="23"/>
      <c r="AK141" s="23"/>
      <c r="AL141" s="23"/>
      <c r="AM141" s="23"/>
      <c r="AN141" s="24"/>
    </row>
    <row r="142" spans="1:40" ht="14.65" customHeight="1" x14ac:dyDescent="0.2">
      <c r="A142" s="540"/>
      <c r="B142" s="496"/>
      <c r="C142" s="465"/>
      <c r="D142" s="465"/>
      <c r="E142" s="523"/>
      <c r="F142" s="465"/>
      <c r="G142" s="465"/>
      <c r="H142" s="502"/>
      <c r="I142" s="520"/>
      <c r="J142" s="450"/>
      <c r="K142" s="450"/>
      <c r="L142" s="471"/>
      <c r="M142" s="502"/>
      <c r="N142" s="506"/>
      <c r="O142" s="506"/>
      <c r="P142" s="494"/>
      <c r="Q142" s="527"/>
      <c r="R142" s="527"/>
      <c r="S142" s="527"/>
      <c r="T142" s="478"/>
      <c r="U142" s="42" t="s">
        <v>53</v>
      </c>
      <c r="V142" s="9"/>
      <c r="W142" s="9" t="s">
        <v>73</v>
      </c>
      <c r="X142" s="472"/>
      <c r="Y142" s="474"/>
      <c r="Z142" s="462"/>
      <c r="AA142" s="459"/>
      <c r="AB142" s="462"/>
      <c r="AC142" s="465"/>
      <c r="AD142" s="465"/>
      <c r="AE142" s="468"/>
      <c r="AF142" s="465"/>
      <c r="AG142" s="438"/>
      <c r="AH142" s="438"/>
      <c r="AI142" s="22"/>
      <c r="AJ142" s="23"/>
      <c r="AK142" s="23"/>
      <c r="AL142" s="23"/>
      <c r="AM142" s="23"/>
      <c r="AN142" s="24"/>
    </row>
    <row r="143" spans="1:40" ht="25.5" customHeight="1" x14ac:dyDescent="0.2">
      <c r="A143" s="540"/>
      <c r="B143" s="496"/>
      <c r="C143" s="465"/>
      <c r="D143" s="465"/>
      <c r="E143" s="523"/>
      <c r="F143" s="465"/>
      <c r="G143" s="465"/>
      <c r="H143" s="502"/>
      <c r="I143" s="521"/>
      <c r="J143" s="451"/>
      <c r="K143" s="451"/>
      <c r="L143" s="471"/>
      <c r="M143" s="502"/>
      <c r="N143" s="506"/>
      <c r="O143" s="506"/>
      <c r="P143" s="464" t="s">
        <v>169</v>
      </c>
      <c r="Q143" s="455"/>
      <c r="R143" s="455"/>
      <c r="S143" s="455" t="s">
        <v>73</v>
      </c>
      <c r="T143" s="476" t="s">
        <v>54</v>
      </c>
      <c r="U143" s="42" t="s">
        <v>43</v>
      </c>
      <c r="V143" s="9"/>
      <c r="W143" s="9" t="s">
        <v>74</v>
      </c>
      <c r="X143" s="470">
        <f>SUM(IF(V143="x",15)+IF(V144="x",5)+IF(V145="x",15)+IF(V146="x",10)+IF(V147="x",15)+IF(V148="x",10)+IF(V149="x",30))</f>
        <v>40</v>
      </c>
      <c r="Y143" s="474"/>
      <c r="Z143" s="462"/>
      <c r="AA143" s="459"/>
      <c r="AB143" s="462"/>
      <c r="AC143" s="465"/>
      <c r="AD143" s="465"/>
      <c r="AE143" s="468"/>
      <c r="AF143" s="465"/>
      <c r="AG143" s="438"/>
      <c r="AH143" s="438"/>
      <c r="AI143" s="22"/>
      <c r="AJ143" s="23"/>
      <c r="AK143" s="23"/>
      <c r="AL143" s="23"/>
      <c r="AM143" s="23"/>
      <c r="AN143" s="24"/>
    </row>
    <row r="144" spans="1:40" ht="25.5" customHeight="1" x14ac:dyDescent="0.2">
      <c r="A144" s="540"/>
      <c r="B144" s="496"/>
      <c r="C144" s="465"/>
      <c r="D144" s="465"/>
      <c r="E144" s="523"/>
      <c r="F144" s="465"/>
      <c r="G144" s="465"/>
      <c r="H144" s="502"/>
      <c r="I144" s="519" t="s">
        <v>55</v>
      </c>
      <c r="J144" s="449" t="s">
        <v>73</v>
      </c>
      <c r="K144" s="449"/>
      <c r="L144" s="471"/>
      <c r="M144" s="502"/>
      <c r="N144" s="506"/>
      <c r="O144" s="506"/>
      <c r="P144" s="465"/>
      <c r="Q144" s="456"/>
      <c r="R144" s="456"/>
      <c r="S144" s="456"/>
      <c r="T144" s="477"/>
      <c r="U144" s="42" t="s">
        <v>46</v>
      </c>
      <c r="V144" s="9" t="s">
        <v>73</v>
      </c>
      <c r="W144" s="9"/>
      <c r="X144" s="471"/>
      <c r="Y144" s="474"/>
      <c r="Z144" s="462"/>
      <c r="AA144" s="459"/>
      <c r="AB144" s="462"/>
      <c r="AC144" s="465"/>
      <c r="AD144" s="465"/>
      <c r="AE144" s="468"/>
      <c r="AF144" s="465"/>
      <c r="AG144" s="438"/>
      <c r="AH144" s="438"/>
      <c r="AI144" s="22"/>
      <c r="AJ144" s="23"/>
      <c r="AK144" s="23"/>
      <c r="AL144" s="23"/>
      <c r="AM144" s="23"/>
      <c r="AN144" s="24"/>
    </row>
    <row r="145" spans="1:40" ht="14.65" customHeight="1" x14ac:dyDescent="0.2">
      <c r="A145" s="540"/>
      <c r="B145" s="496"/>
      <c r="C145" s="465"/>
      <c r="D145" s="465"/>
      <c r="E145" s="523"/>
      <c r="F145" s="465"/>
      <c r="G145" s="465"/>
      <c r="H145" s="502"/>
      <c r="I145" s="520"/>
      <c r="J145" s="450"/>
      <c r="K145" s="450"/>
      <c r="L145" s="471"/>
      <c r="M145" s="502"/>
      <c r="N145" s="506"/>
      <c r="O145" s="506"/>
      <c r="P145" s="465"/>
      <c r="Q145" s="456"/>
      <c r="R145" s="456"/>
      <c r="S145" s="456"/>
      <c r="T145" s="477"/>
      <c r="U145" s="42" t="s">
        <v>47</v>
      </c>
      <c r="V145" s="9"/>
      <c r="W145" s="9" t="s">
        <v>73</v>
      </c>
      <c r="X145" s="471"/>
      <c r="Y145" s="474"/>
      <c r="Z145" s="462"/>
      <c r="AA145" s="459"/>
      <c r="AB145" s="462"/>
      <c r="AC145" s="465"/>
      <c r="AD145" s="465"/>
      <c r="AE145" s="468"/>
      <c r="AF145" s="465"/>
      <c r="AG145" s="438"/>
      <c r="AH145" s="438"/>
      <c r="AI145" s="22"/>
      <c r="AJ145" s="23"/>
      <c r="AK145" s="23"/>
      <c r="AL145" s="23"/>
      <c r="AM145" s="23"/>
      <c r="AN145" s="24"/>
    </row>
    <row r="146" spans="1:40" ht="14.65" customHeight="1" x14ac:dyDescent="0.2">
      <c r="A146" s="540"/>
      <c r="B146" s="496"/>
      <c r="C146" s="465"/>
      <c r="D146" s="465"/>
      <c r="E146" s="523"/>
      <c r="F146" s="465"/>
      <c r="G146" s="465"/>
      <c r="H146" s="502"/>
      <c r="I146" s="521"/>
      <c r="J146" s="451"/>
      <c r="K146" s="451"/>
      <c r="L146" s="471"/>
      <c r="M146" s="502"/>
      <c r="N146" s="506"/>
      <c r="O146" s="506"/>
      <c r="P146" s="465"/>
      <c r="Q146" s="456"/>
      <c r="R146" s="456"/>
      <c r="S146" s="456"/>
      <c r="T146" s="477"/>
      <c r="U146" s="42" t="s">
        <v>48</v>
      </c>
      <c r="V146" s="9" t="s">
        <v>73</v>
      </c>
      <c r="W146" s="9"/>
      <c r="X146" s="471"/>
      <c r="Y146" s="474"/>
      <c r="Z146" s="462"/>
      <c r="AA146" s="459"/>
      <c r="AB146" s="462"/>
      <c r="AC146" s="465"/>
      <c r="AD146" s="465"/>
      <c r="AE146" s="468"/>
      <c r="AF146" s="465"/>
      <c r="AG146" s="438"/>
      <c r="AH146" s="438"/>
      <c r="AI146" s="22"/>
      <c r="AJ146" s="23"/>
      <c r="AK146" s="23"/>
      <c r="AL146" s="23"/>
      <c r="AM146" s="23"/>
      <c r="AN146" s="24"/>
    </row>
    <row r="147" spans="1:40" ht="25.5" customHeight="1" x14ac:dyDescent="0.2">
      <c r="A147" s="540"/>
      <c r="B147" s="496"/>
      <c r="C147" s="465"/>
      <c r="D147" s="465"/>
      <c r="E147" s="523"/>
      <c r="F147" s="465"/>
      <c r="G147" s="465"/>
      <c r="H147" s="502"/>
      <c r="I147" s="42" t="s">
        <v>56</v>
      </c>
      <c r="J147" s="40" t="s">
        <v>73</v>
      </c>
      <c r="K147" s="40"/>
      <c r="L147" s="471"/>
      <c r="M147" s="502"/>
      <c r="N147" s="506"/>
      <c r="O147" s="506"/>
      <c r="P147" s="465"/>
      <c r="Q147" s="456"/>
      <c r="R147" s="456"/>
      <c r="S147" s="456"/>
      <c r="T147" s="477"/>
      <c r="U147" s="42" t="s">
        <v>50</v>
      </c>
      <c r="V147" s="9" t="s">
        <v>74</v>
      </c>
      <c r="W147" s="9"/>
      <c r="X147" s="471"/>
      <c r="Y147" s="474"/>
      <c r="Z147" s="462"/>
      <c r="AA147" s="459"/>
      <c r="AB147" s="462"/>
      <c r="AC147" s="465"/>
      <c r="AD147" s="465"/>
      <c r="AE147" s="468"/>
      <c r="AF147" s="465"/>
      <c r="AG147" s="438"/>
      <c r="AH147" s="438"/>
      <c r="AI147" s="22"/>
      <c r="AJ147" s="23"/>
      <c r="AK147" s="23"/>
      <c r="AL147" s="23"/>
      <c r="AM147" s="23"/>
      <c r="AN147" s="24"/>
    </row>
    <row r="148" spans="1:40" ht="25.5" customHeight="1" x14ac:dyDescent="0.2">
      <c r="A148" s="540"/>
      <c r="B148" s="496"/>
      <c r="C148" s="465"/>
      <c r="D148" s="465"/>
      <c r="E148" s="523"/>
      <c r="F148" s="465"/>
      <c r="G148" s="465"/>
      <c r="H148" s="502"/>
      <c r="I148" s="519" t="s">
        <v>57</v>
      </c>
      <c r="J148" s="449" t="s">
        <v>73</v>
      </c>
      <c r="K148" s="449"/>
      <c r="L148" s="471"/>
      <c r="M148" s="502"/>
      <c r="N148" s="506"/>
      <c r="O148" s="506"/>
      <c r="P148" s="465"/>
      <c r="Q148" s="456"/>
      <c r="R148" s="456"/>
      <c r="S148" s="456"/>
      <c r="T148" s="477"/>
      <c r="U148" s="42" t="s">
        <v>52</v>
      </c>
      <c r="V148" s="9" t="s">
        <v>73</v>
      </c>
      <c r="W148" s="9"/>
      <c r="X148" s="471"/>
      <c r="Y148" s="474"/>
      <c r="Z148" s="462"/>
      <c r="AA148" s="459"/>
      <c r="AB148" s="462"/>
      <c r="AC148" s="465"/>
      <c r="AD148" s="465"/>
      <c r="AE148" s="468"/>
      <c r="AF148" s="465"/>
      <c r="AG148" s="438"/>
      <c r="AH148" s="438"/>
      <c r="AI148" s="22"/>
      <c r="AJ148" s="23"/>
      <c r="AK148" s="23"/>
      <c r="AL148" s="23"/>
      <c r="AM148" s="23"/>
      <c r="AN148" s="24"/>
    </row>
    <row r="149" spans="1:40" ht="14.65" customHeight="1" x14ac:dyDescent="0.2">
      <c r="A149" s="540"/>
      <c r="B149" s="496"/>
      <c r="C149" s="465"/>
      <c r="D149" s="465"/>
      <c r="E149" s="523"/>
      <c r="F149" s="465"/>
      <c r="G149" s="465"/>
      <c r="H149" s="502"/>
      <c r="I149" s="520"/>
      <c r="J149" s="450"/>
      <c r="K149" s="450"/>
      <c r="L149" s="471"/>
      <c r="M149" s="502"/>
      <c r="N149" s="506"/>
      <c r="O149" s="506"/>
      <c r="P149" s="494"/>
      <c r="Q149" s="457"/>
      <c r="R149" s="457"/>
      <c r="S149" s="457"/>
      <c r="T149" s="478"/>
      <c r="U149" s="42" t="s">
        <v>53</v>
      </c>
      <c r="V149" s="9"/>
      <c r="W149" s="9" t="s">
        <v>74</v>
      </c>
      <c r="X149" s="472"/>
      <c r="Y149" s="474"/>
      <c r="Z149" s="462"/>
      <c r="AA149" s="459"/>
      <c r="AB149" s="462"/>
      <c r="AC149" s="494"/>
      <c r="AD149" s="494"/>
      <c r="AE149" s="518"/>
      <c r="AF149" s="494"/>
      <c r="AG149" s="439"/>
      <c r="AH149" s="439"/>
      <c r="AI149" s="25"/>
      <c r="AJ149" s="26"/>
      <c r="AK149" s="26"/>
      <c r="AL149" s="26"/>
      <c r="AM149" s="26"/>
      <c r="AN149" s="27"/>
    </row>
    <row r="150" spans="1:40" ht="25.5" customHeight="1" x14ac:dyDescent="0.2">
      <c r="A150" s="540"/>
      <c r="B150" s="496"/>
      <c r="C150" s="465"/>
      <c r="D150" s="465"/>
      <c r="E150" s="523"/>
      <c r="F150" s="465"/>
      <c r="G150" s="465"/>
      <c r="H150" s="502"/>
      <c r="I150" s="521"/>
      <c r="J150" s="451"/>
      <c r="K150" s="451"/>
      <c r="L150" s="471"/>
      <c r="M150" s="502"/>
      <c r="N150" s="506"/>
      <c r="O150" s="506"/>
      <c r="P150" s="491"/>
      <c r="Q150" s="455"/>
      <c r="R150" s="455"/>
      <c r="S150" s="455"/>
      <c r="T150" s="476" t="s">
        <v>58</v>
      </c>
      <c r="U150" s="42" t="s">
        <v>43</v>
      </c>
      <c r="V150" s="9"/>
      <c r="W150" s="9"/>
      <c r="X150" s="470">
        <f>SUM(IF(V150="x",15)+IF(V151="x",5)+IF(V152="x",15)+IF(V153="x",10)+IF(V154="x",15)+IF(V155="x",10)+IF(V156="x",30))</f>
        <v>0</v>
      </c>
      <c r="Y150" s="474"/>
      <c r="Z150" s="462"/>
      <c r="AA150" s="459"/>
      <c r="AB150" s="462"/>
      <c r="AC150" s="464" t="s">
        <v>170</v>
      </c>
      <c r="AD150" s="464" t="s">
        <v>171</v>
      </c>
      <c r="AE150" s="467" t="s">
        <v>172</v>
      </c>
      <c r="AF150" s="464" t="s">
        <v>173</v>
      </c>
      <c r="AG150" s="437" t="s">
        <v>249</v>
      </c>
      <c r="AH150" s="437" t="s">
        <v>239</v>
      </c>
      <c r="AI150" s="22"/>
      <c r="AJ150" s="23"/>
      <c r="AK150" s="23"/>
      <c r="AL150" s="23"/>
      <c r="AM150" s="23"/>
      <c r="AN150" s="24"/>
    </row>
    <row r="151" spans="1:40" ht="25.5" customHeight="1" x14ac:dyDescent="0.2">
      <c r="A151" s="540"/>
      <c r="B151" s="496"/>
      <c r="C151" s="465"/>
      <c r="D151" s="465"/>
      <c r="E151" s="523"/>
      <c r="F151" s="465"/>
      <c r="G151" s="465"/>
      <c r="H151" s="502"/>
      <c r="I151" s="519" t="s">
        <v>59</v>
      </c>
      <c r="J151" s="449"/>
      <c r="K151" s="449" t="s">
        <v>73</v>
      </c>
      <c r="L151" s="471"/>
      <c r="M151" s="502"/>
      <c r="N151" s="506"/>
      <c r="O151" s="506"/>
      <c r="P151" s="492"/>
      <c r="Q151" s="456"/>
      <c r="R151" s="456"/>
      <c r="S151" s="456"/>
      <c r="T151" s="477"/>
      <c r="U151" s="42" t="s">
        <v>46</v>
      </c>
      <c r="V151" s="9"/>
      <c r="W151" s="9"/>
      <c r="X151" s="471"/>
      <c r="Y151" s="474"/>
      <c r="Z151" s="462"/>
      <c r="AA151" s="459"/>
      <c r="AB151" s="462"/>
      <c r="AC151" s="465"/>
      <c r="AD151" s="465"/>
      <c r="AE151" s="468"/>
      <c r="AF151" s="465"/>
      <c r="AG151" s="438"/>
      <c r="AH151" s="438"/>
      <c r="AI151" s="22"/>
      <c r="AJ151" s="23"/>
      <c r="AK151" s="23"/>
      <c r="AL151" s="23"/>
      <c r="AM151" s="23"/>
      <c r="AN151" s="24"/>
    </row>
    <row r="152" spans="1:40" ht="14.65" customHeight="1" x14ac:dyDescent="0.2">
      <c r="A152" s="540"/>
      <c r="B152" s="496"/>
      <c r="C152" s="465"/>
      <c r="D152" s="465"/>
      <c r="E152" s="523"/>
      <c r="F152" s="465"/>
      <c r="G152" s="465"/>
      <c r="H152" s="502"/>
      <c r="I152" s="520"/>
      <c r="J152" s="450"/>
      <c r="K152" s="450"/>
      <c r="L152" s="471"/>
      <c r="M152" s="502"/>
      <c r="N152" s="506"/>
      <c r="O152" s="506"/>
      <c r="P152" s="492"/>
      <c r="Q152" s="456"/>
      <c r="R152" s="456"/>
      <c r="S152" s="456"/>
      <c r="T152" s="477"/>
      <c r="U152" s="42" t="s">
        <v>47</v>
      </c>
      <c r="V152" s="9"/>
      <c r="W152" s="9"/>
      <c r="X152" s="471"/>
      <c r="Y152" s="474"/>
      <c r="Z152" s="462"/>
      <c r="AA152" s="459"/>
      <c r="AB152" s="462"/>
      <c r="AC152" s="465"/>
      <c r="AD152" s="465"/>
      <c r="AE152" s="468"/>
      <c r="AF152" s="465"/>
      <c r="AG152" s="438"/>
      <c r="AH152" s="438"/>
      <c r="AI152" s="22"/>
      <c r="AJ152" s="23"/>
      <c r="AK152" s="23"/>
      <c r="AL152" s="23"/>
      <c r="AM152" s="23"/>
      <c r="AN152" s="24"/>
    </row>
    <row r="153" spans="1:40" ht="14.65" customHeight="1" x14ac:dyDescent="0.2">
      <c r="A153" s="540"/>
      <c r="B153" s="496"/>
      <c r="C153" s="465"/>
      <c r="D153" s="465"/>
      <c r="E153" s="523"/>
      <c r="F153" s="465"/>
      <c r="G153" s="465"/>
      <c r="H153" s="502"/>
      <c r="I153" s="520"/>
      <c r="J153" s="450"/>
      <c r="K153" s="450"/>
      <c r="L153" s="471"/>
      <c r="M153" s="502"/>
      <c r="N153" s="506"/>
      <c r="O153" s="506"/>
      <c r="P153" s="492"/>
      <c r="Q153" s="456"/>
      <c r="R153" s="456"/>
      <c r="S153" s="456"/>
      <c r="T153" s="477"/>
      <c r="U153" s="42" t="s">
        <v>48</v>
      </c>
      <c r="V153" s="9"/>
      <c r="W153" s="9"/>
      <c r="X153" s="471"/>
      <c r="Y153" s="474"/>
      <c r="Z153" s="462"/>
      <c r="AA153" s="459"/>
      <c r="AB153" s="462"/>
      <c r="AC153" s="465"/>
      <c r="AD153" s="465"/>
      <c r="AE153" s="468"/>
      <c r="AF153" s="465"/>
      <c r="AG153" s="438"/>
      <c r="AH153" s="438"/>
      <c r="AI153" s="22"/>
      <c r="AJ153" s="23"/>
      <c r="AK153" s="23"/>
      <c r="AL153" s="23"/>
      <c r="AM153" s="23"/>
      <c r="AN153" s="24"/>
    </row>
    <row r="154" spans="1:40" ht="25.5" customHeight="1" x14ac:dyDescent="0.2">
      <c r="A154" s="540"/>
      <c r="B154" s="496"/>
      <c r="C154" s="465"/>
      <c r="D154" s="465"/>
      <c r="E154" s="523"/>
      <c r="F154" s="465"/>
      <c r="G154" s="465"/>
      <c r="H154" s="502"/>
      <c r="I154" s="521"/>
      <c r="J154" s="451"/>
      <c r="K154" s="451"/>
      <c r="L154" s="471"/>
      <c r="M154" s="502"/>
      <c r="N154" s="506"/>
      <c r="O154" s="506"/>
      <c r="P154" s="492"/>
      <c r="Q154" s="456"/>
      <c r="R154" s="456"/>
      <c r="S154" s="456"/>
      <c r="T154" s="477"/>
      <c r="U154" s="42" t="s">
        <v>50</v>
      </c>
      <c r="V154" s="9"/>
      <c r="W154" s="9"/>
      <c r="X154" s="471"/>
      <c r="Y154" s="474"/>
      <c r="Z154" s="462"/>
      <c r="AA154" s="459"/>
      <c r="AB154" s="462"/>
      <c r="AC154" s="465"/>
      <c r="AD154" s="465"/>
      <c r="AE154" s="468"/>
      <c r="AF154" s="465"/>
      <c r="AG154" s="438"/>
      <c r="AH154" s="438"/>
      <c r="AI154" s="22"/>
      <c r="AJ154" s="23"/>
      <c r="AK154" s="23"/>
      <c r="AL154" s="23"/>
      <c r="AM154" s="23"/>
      <c r="AN154" s="24"/>
    </row>
    <row r="155" spans="1:40" ht="25.5" customHeight="1" x14ac:dyDescent="0.2">
      <c r="A155" s="540"/>
      <c r="B155" s="496"/>
      <c r="C155" s="465"/>
      <c r="D155" s="465"/>
      <c r="E155" s="523"/>
      <c r="F155" s="465"/>
      <c r="G155" s="465"/>
      <c r="H155" s="502"/>
      <c r="I155" s="42" t="s">
        <v>60</v>
      </c>
      <c r="J155" s="40" t="s">
        <v>73</v>
      </c>
      <c r="K155" s="40"/>
      <c r="L155" s="471"/>
      <c r="M155" s="502"/>
      <c r="N155" s="506"/>
      <c r="O155" s="506"/>
      <c r="P155" s="492"/>
      <c r="Q155" s="456"/>
      <c r="R155" s="456"/>
      <c r="S155" s="456"/>
      <c r="T155" s="477"/>
      <c r="U155" s="42" t="s">
        <v>52</v>
      </c>
      <c r="V155" s="9"/>
      <c r="W155" s="9"/>
      <c r="X155" s="471"/>
      <c r="Y155" s="474"/>
      <c r="Z155" s="462"/>
      <c r="AA155" s="459"/>
      <c r="AB155" s="462"/>
      <c r="AC155" s="465"/>
      <c r="AD155" s="465"/>
      <c r="AE155" s="468"/>
      <c r="AF155" s="465"/>
      <c r="AG155" s="438"/>
      <c r="AH155" s="438"/>
      <c r="AI155" s="22"/>
      <c r="AJ155" s="23"/>
      <c r="AK155" s="23"/>
      <c r="AL155" s="23"/>
      <c r="AM155" s="23"/>
      <c r="AN155" s="24"/>
    </row>
    <row r="156" spans="1:40" ht="14.65" customHeight="1" x14ac:dyDescent="0.2">
      <c r="A156" s="540"/>
      <c r="B156" s="496"/>
      <c r="C156" s="465"/>
      <c r="D156" s="465"/>
      <c r="E156" s="523"/>
      <c r="F156" s="465"/>
      <c r="G156" s="465"/>
      <c r="H156" s="502"/>
      <c r="I156" s="519" t="s">
        <v>61</v>
      </c>
      <c r="J156" s="449" t="s">
        <v>73</v>
      </c>
      <c r="K156" s="449"/>
      <c r="L156" s="471"/>
      <c r="M156" s="502"/>
      <c r="N156" s="506"/>
      <c r="O156" s="506"/>
      <c r="P156" s="493"/>
      <c r="Q156" s="457"/>
      <c r="R156" s="457"/>
      <c r="S156" s="457"/>
      <c r="T156" s="478"/>
      <c r="U156" s="42" t="s">
        <v>53</v>
      </c>
      <c r="V156" s="9"/>
      <c r="W156" s="9"/>
      <c r="X156" s="472"/>
      <c r="Y156" s="474"/>
      <c r="Z156" s="462"/>
      <c r="AA156" s="459"/>
      <c r="AB156" s="462"/>
      <c r="AC156" s="465"/>
      <c r="AD156" s="465"/>
      <c r="AE156" s="468"/>
      <c r="AF156" s="465"/>
      <c r="AG156" s="438"/>
      <c r="AH156" s="438"/>
      <c r="AI156" s="22"/>
      <c r="AJ156" s="23"/>
      <c r="AK156" s="23"/>
      <c r="AL156" s="23"/>
      <c r="AM156" s="23"/>
      <c r="AN156" s="24"/>
    </row>
    <row r="157" spans="1:40" ht="25.5" customHeight="1" x14ac:dyDescent="0.2">
      <c r="A157" s="540"/>
      <c r="B157" s="496"/>
      <c r="C157" s="465"/>
      <c r="D157" s="465"/>
      <c r="E157" s="523"/>
      <c r="F157" s="465"/>
      <c r="G157" s="465"/>
      <c r="H157" s="502"/>
      <c r="I157" s="520"/>
      <c r="J157" s="450"/>
      <c r="K157" s="450"/>
      <c r="L157" s="471"/>
      <c r="M157" s="502"/>
      <c r="N157" s="506"/>
      <c r="O157" s="506"/>
      <c r="P157" s="491"/>
      <c r="Q157" s="455"/>
      <c r="R157" s="455"/>
      <c r="S157" s="455"/>
      <c r="T157" s="476" t="s">
        <v>62</v>
      </c>
      <c r="U157" s="42" t="s">
        <v>43</v>
      </c>
      <c r="V157" s="9"/>
      <c r="W157" s="9"/>
      <c r="X157" s="470">
        <f>SUM(IF(V157="x",15)+IF(V158="x",5)+IF(V159="x",15)+IF(V160="x",10)+IF(V161="x",15)+IF(V162="x",10)+IF(V163="x",30))</f>
        <v>0</v>
      </c>
      <c r="Y157" s="474"/>
      <c r="Z157" s="462"/>
      <c r="AA157" s="459"/>
      <c r="AB157" s="462"/>
      <c r="AC157" s="465"/>
      <c r="AD157" s="465"/>
      <c r="AE157" s="468"/>
      <c r="AF157" s="465"/>
      <c r="AG157" s="438"/>
      <c r="AH157" s="438"/>
      <c r="AI157" s="22"/>
      <c r="AJ157" s="23"/>
      <c r="AK157" s="23"/>
      <c r="AL157" s="23"/>
      <c r="AM157" s="23"/>
      <c r="AN157" s="24"/>
    </row>
    <row r="158" spans="1:40" ht="25.5" customHeight="1" x14ac:dyDescent="0.2">
      <c r="A158" s="540"/>
      <c r="B158" s="496"/>
      <c r="C158" s="465"/>
      <c r="D158" s="465"/>
      <c r="E158" s="523"/>
      <c r="F158" s="465"/>
      <c r="G158" s="465"/>
      <c r="H158" s="502"/>
      <c r="I158" s="521"/>
      <c r="J158" s="451"/>
      <c r="K158" s="451"/>
      <c r="L158" s="471"/>
      <c r="M158" s="502"/>
      <c r="N158" s="506"/>
      <c r="O158" s="506"/>
      <c r="P158" s="492"/>
      <c r="Q158" s="456"/>
      <c r="R158" s="456"/>
      <c r="S158" s="456"/>
      <c r="T158" s="477"/>
      <c r="U158" s="42" t="s">
        <v>46</v>
      </c>
      <c r="V158" s="9"/>
      <c r="W158" s="9"/>
      <c r="X158" s="471"/>
      <c r="Y158" s="474"/>
      <c r="Z158" s="462"/>
      <c r="AA158" s="459"/>
      <c r="AB158" s="462"/>
      <c r="AC158" s="465"/>
      <c r="AD158" s="465"/>
      <c r="AE158" s="468"/>
      <c r="AF158" s="465"/>
      <c r="AG158" s="438"/>
      <c r="AH158" s="438"/>
      <c r="AI158" s="22"/>
      <c r="AJ158" s="23"/>
      <c r="AK158" s="23"/>
      <c r="AL158" s="23"/>
      <c r="AM158" s="23"/>
      <c r="AN158" s="24"/>
    </row>
    <row r="159" spans="1:40" ht="14.65" customHeight="1" x14ac:dyDescent="0.2">
      <c r="A159" s="540"/>
      <c r="B159" s="496"/>
      <c r="C159" s="465"/>
      <c r="D159" s="465"/>
      <c r="E159" s="523"/>
      <c r="F159" s="465"/>
      <c r="G159" s="465"/>
      <c r="H159" s="502"/>
      <c r="I159" s="42" t="s">
        <v>63</v>
      </c>
      <c r="J159" s="40"/>
      <c r="K159" s="40" t="s">
        <v>73</v>
      </c>
      <c r="L159" s="471"/>
      <c r="M159" s="502"/>
      <c r="N159" s="506"/>
      <c r="O159" s="506"/>
      <c r="P159" s="492"/>
      <c r="Q159" s="456"/>
      <c r="R159" s="456"/>
      <c r="S159" s="456"/>
      <c r="T159" s="477"/>
      <c r="U159" s="42" t="s">
        <v>47</v>
      </c>
      <c r="V159" s="9"/>
      <c r="W159" s="9"/>
      <c r="X159" s="471"/>
      <c r="Y159" s="474"/>
      <c r="Z159" s="462"/>
      <c r="AA159" s="459"/>
      <c r="AB159" s="462"/>
      <c r="AC159" s="465"/>
      <c r="AD159" s="465"/>
      <c r="AE159" s="468"/>
      <c r="AF159" s="465"/>
      <c r="AG159" s="438"/>
      <c r="AH159" s="438"/>
      <c r="AI159" s="22"/>
      <c r="AJ159" s="23"/>
      <c r="AK159" s="23"/>
      <c r="AL159" s="23"/>
      <c r="AM159" s="23"/>
      <c r="AN159" s="24"/>
    </row>
    <row r="160" spans="1:40" ht="14.65" customHeight="1" x14ac:dyDescent="0.2">
      <c r="A160" s="540"/>
      <c r="B160" s="496"/>
      <c r="C160" s="465"/>
      <c r="D160" s="465"/>
      <c r="E160" s="523"/>
      <c r="F160" s="465"/>
      <c r="G160" s="465"/>
      <c r="H160" s="502"/>
      <c r="I160" s="42" t="s">
        <v>64</v>
      </c>
      <c r="J160" s="40" t="s">
        <v>73</v>
      </c>
      <c r="K160" s="40"/>
      <c r="L160" s="471"/>
      <c r="M160" s="502"/>
      <c r="N160" s="506"/>
      <c r="O160" s="506"/>
      <c r="P160" s="492"/>
      <c r="Q160" s="456"/>
      <c r="R160" s="456"/>
      <c r="S160" s="456"/>
      <c r="T160" s="477"/>
      <c r="U160" s="42" t="s">
        <v>48</v>
      </c>
      <c r="V160" s="9"/>
      <c r="W160" s="9"/>
      <c r="X160" s="471"/>
      <c r="Y160" s="474"/>
      <c r="Z160" s="462"/>
      <c r="AA160" s="459"/>
      <c r="AB160" s="462"/>
      <c r="AC160" s="465"/>
      <c r="AD160" s="465"/>
      <c r="AE160" s="468"/>
      <c r="AF160" s="465"/>
      <c r="AG160" s="438"/>
      <c r="AH160" s="438"/>
      <c r="AI160" s="22"/>
      <c r="AJ160" s="23"/>
      <c r="AK160" s="23"/>
      <c r="AL160" s="23"/>
      <c r="AM160" s="23"/>
      <c r="AN160" s="24"/>
    </row>
    <row r="161" spans="1:40" ht="25.5" customHeight="1" x14ac:dyDescent="0.2">
      <c r="A161" s="540"/>
      <c r="B161" s="496"/>
      <c r="C161" s="465"/>
      <c r="D161" s="465"/>
      <c r="E161" s="523"/>
      <c r="F161" s="465"/>
      <c r="G161" s="465"/>
      <c r="H161" s="502"/>
      <c r="I161" s="42" t="s">
        <v>65</v>
      </c>
      <c r="J161" s="40"/>
      <c r="K161" s="40" t="s">
        <v>74</v>
      </c>
      <c r="L161" s="471"/>
      <c r="M161" s="502"/>
      <c r="N161" s="506"/>
      <c r="O161" s="506"/>
      <c r="P161" s="492"/>
      <c r="Q161" s="456"/>
      <c r="R161" s="456"/>
      <c r="S161" s="456"/>
      <c r="T161" s="477"/>
      <c r="U161" s="42" t="s">
        <v>50</v>
      </c>
      <c r="V161" s="9"/>
      <c r="W161" s="9"/>
      <c r="X161" s="471"/>
      <c r="Y161" s="474"/>
      <c r="Z161" s="462"/>
      <c r="AA161" s="459"/>
      <c r="AB161" s="462"/>
      <c r="AC161" s="465"/>
      <c r="AD161" s="465"/>
      <c r="AE161" s="468"/>
      <c r="AF161" s="465"/>
      <c r="AG161" s="438"/>
      <c r="AH161" s="438"/>
      <c r="AI161" s="22"/>
      <c r="AJ161" s="23"/>
      <c r="AK161" s="23"/>
      <c r="AL161" s="23"/>
      <c r="AM161" s="23"/>
      <c r="AN161" s="24"/>
    </row>
    <row r="162" spans="1:40" ht="25.5" customHeight="1" x14ac:dyDescent="0.2">
      <c r="A162" s="540"/>
      <c r="B162" s="496"/>
      <c r="C162" s="465"/>
      <c r="D162" s="465"/>
      <c r="E162" s="523"/>
      <c r="F162" s="465"/>
      <c r="G162" s="465"/>
      <c r="H162" s="502"/>
      <c r="I162" s="42" t="s">
        <v>66</v>
      </c>
      <c r="J162" s="40"/>
      <c r="K162" s="40" t="s">
        <v>73</v>
      </c>
      <c r="L162" s="471"/>
      <c r="M162" s="502"/>
      <c r="N162" s="506"/>
      <c r="O162" s="506"/>
      <c r="P162" s="492"/>
      <c r="Q162" s="456"/>
      <c r="R162" s="456"/>
      <c r="S162" s="456"/>
      <c r="T162" s="477"/>
      <c r="U162" s="42" t="s">
        <v>52</v>
      </c>
      <c r="V162" s="9"/>
      <c r="W162" s="9"/>
      <c r="X162" s="471"/>
      <c r="Y162" s="474"/>
      <c r="Z162" s="462"/>
      <c r="AA162" s="459"/>
      <c r="AB162" s="462"/>
      <c r="AC162" s="465"/>
      <c r="AD162" s="465"/>
      <c r="AE162" s="468"/>
      <c r="AF162" s="465"/>
      <c r="AG162" s="438"/>
      <c r="AH162" s="438"/>
      <c r="AI162" s="22"/>
      <c r="AJ162" s="23"/>
      <c r="AK162" s="23"/>
      <c r="AL162" s="23"/>
      <c r="AM162" s="23"/>
      <c r="AN162" s="24"/>
    </row>
    <row r="163" spans="1:40" ht="14.65" customHeight="1" x14ac:dyDescent="0.2">
      <c r="A163" s="540"/>
      <c r="B163" s="496"/>
      <c r="C163" s="465"/>
      <c r="D163" s="465"/>
      <c r="E163" s="523"/>
      <c r="F163" s="465"/>
      <c r="G163" s="465"/>
      <c r="H163" s="502"/>
      <c r="I163" s="42" t="s">
        <v>67</v>
      </c>
      <c r="J163" s="40"/>
      <c r="K163" s="40" t="s">
        <v>73</v>
      </c>
      <c r="L163" s="471"/>
      <c r="M163" s="502"/>
      <c r="N163" s="506"/>
      <c r="O163" s="506"/>
      <c r="P163" s="493"/>
      <c r="Q163" s="457"/>
      <c r="R163" s="457"/>
      <c r="S163" s="457"/>
      <c r="T163" s="478"/>
      <c r="U163" s="42" t="s">
        <v>53</v>
      </c>
      <c r="V163" s="9"/>
      <c r="W163" s="9"/>
      <c r="X163" s="472"/>
      <c r="Y163" s="474"/>
      <c r="Z163" s="462"/>
      <c r="AA163" s="459"/>
      <c r="AB163" s="462"/>
      <c r="AC163" s="465"/>
      <c r="AD163" s="465"/>
      <c r="AE163" s="468"/>
      <c r="AF163" s="465"/>
      <c r="AG163" s="438"/>
      <c r="AH163" s="438"/>
      <c r="AI163" s="22"/>
      <c r="AJ163" s="23"/>
      <c r="AK163" s="23"/>
      <c r="AL163" s="23"/>
      <c r="AM163" s="23"/>
      <c r="AN163" s="24"/>
    </row>
    <row r="164" spans="1:40" ht="14.65" customHeight="1" x14ac:dyDescent="0.2">
      <c r="A164" s="540"/>
      <c r="B164" s="496"/>
      <c r="C164" s="465"/>
      <c r="D164" s="465"/>
      <c r="E164" s="523"/>
      <c r="F164" s="465"/>
      <c r="G164" s="465"/>
      <c r="H164" s="502"/>
      <c r="I164" s="42" t="s">
        <v>68</v>
      </c>
      <c r="J164" s="38"/>
      <c r="K164" s="40" t="s">
        <v>73</v>
      </c>
      <c r="L164" s="471"/>
      <c r="M164" s="502"/>
      <c r="N164" s="506"/>
      <c r="O164" s="506"/>
      <c r="P164" s="479" t="s">
        <v>69</v>
      </c>
      <c r="Q164" s="480"/>
      <c r="R164" s="480"/>
      <c r="S164" s="480"/>
      <c r="T164" s="480"/>
      <c r="U164" s="480"/>
      <c r="V164" s="480"/>
      <c r="W164" s="480"/>
      <c r="X164" s="481"/>
      <c r="Y164" s="474"/>
      <c r="Z164" s="462"/>
      <c r="AA164" s="459"/>
      <c r="AB164" s="462"/>
      <c r="AC164" s="465"/>
      <c r="AD164" s="465"/>
      <c r="AE164" s="468"/>
      <c r="AF164" s="465"/>
      <c r="AG164" s="438"/>
      <c r="AH164" s="438"/>
      <c r="AI164" s="22"/>
      <c r="AJ164" s="23"/>
      <c r="AK164" s="23"/>
      <c r="AL164" s="23"/>
      <c r="AM164" s="23"/>
      <c r="AN164" s="24"/>
    </row>
    <row r="165" spans="1:40" ht="14.65" customHeight="1" x14ac:dyDescent="0.2">
      <c r="A165" s="540"/>
      <c r="B165" s="496"/>
      <c r="C165" s="465"/>
      <c r="D165" s="465"/>
      <c r="E165" s="523"/>
      <c r="F165" s="465"/>
      <c r="G165" s="465"/>
      <c r="H165" s="502"/>
      <c r="I165" s="42" t="s">
        <v>70</v>
      </c>
      <c r="J165" s="10"/>
      <c r="K165" s="40" t="s">
        <v>73</v>
      </c>
      <c r="L165" s="471"/>
      <c r="M165" s="502"/>
      <c r="N165" s="506"/>
      <c r="O165" s="506"/>
      <c r="P165" s="482"/>
      <c r="Q165" s="483"/>
      <c r="R165" s="483"/>
      <c r="S165" s="483"/>
      <c r="T165" s="483"/>
      <c r="U165" s="483"/>
      <c r="V165" s="483"/>
      <c r="W165" s="483"/>
      <c r="X165" s="484"/>
      <c r="Y165" s="474"/>
      <c r="Z165" s="462"/>
      <c r="AA165" s="459"/>
      <c r="AB165" s="462"/>
      <c r="AC165" s="465"/>
      <c r="AD165" s="465"/>
      <c r="AE165" s="468"/>
      <c r="AF165" s="465"/>
      <c r="AG165" s="438"/>
      <c r="AH165" s="438"/>
      <c r="AI165" s="22"/>
      <c r="AJ165" s="23"/>
      <c r="AK165" s="23"/>
      <c r="AL165" s="23"/>
      <c r="AM165" s="23"/>
      <c r="AN165" s="24"/>
    </row>
    <row r="166" spans="1:40" ht="14.65" customHeight="1" x14ac:dyDescent="0.2">
      <c r="A166" s="540"/>
      <c r="B166" s="496"/>
      <c r="C166" s="465"/>
      <c r="D166" s="465"/>
      <c r="E166" s="523"/>
      <c r="F166" s="465"/>
      <c r="G166" s="465"/>
      <c r="H166" s="502"/>
      <c r="I166" s="42" t="s">
        <v>71</v>
      </c>
      <c r="J166" s="10"/>
      <c r="K166" s="40" t="s">
        <v>73</v>
      </c>
      <c r="L166" s="471"/>
      <c r="M166" s="502"/>
      <c r="N166" s="506"/>
      <c r="O166" s="506"/>
      <c r="P166" s="482"/>
      <c r="Q166" s="483"/>
      <c r="R166" s="483"/>
      <c r="S166" s="483"/>
      <c r="T166" s="483"/>
      <c r="U166" s="483"/>
      <c r="V166" s="483"/>
      <c r="W166" s="483"/>
      <c r="X166" s="484"/>
      <c r="Y166" s="474"/>
      <c r="Z166" s="462"/>
      <c r="AA166" s="459"/>
      <c r="AB166" s="462"/>
      <c r="AC166" s="465"/>
      <c r="AD166" s="465"/>
      <c r="AE166" s="468"/>
      <c r="AF166" s="465"/>
      <c r="AG166" s="438"/>
      <c r="AH166" s="438"/>
      <c r="AI166" s="22"/>
      <c r="AJ166" s="23"/>
      <c r="AK166" s="23"/>
      <c r="AL166" s="23"/>
      <c r="AM166" s="23"/>
      <c r="AN166" s="24"/>
    </row>
    <row r="167" spans="1:40" ht="14.65" customHeight="1" x14ac:dyDescent="0.2">
      <c r="A167" s="540"/>
      <c r="B167" s="510"/>
      <c r="C167" s="494"/>
      <c r="D167" s="494"/>
      <c r="E167" s="524"/>
      <c r="F167" s="494"/>
      <c r="G167" s="494"/>
      <c r="H167" s="504"/>
      <c r="I167" s="39" t="s">
        <v>72</v>
      </c>
      <c r="J167" s="10"/>
      <c r="K167" s="38" t="s">
        <v>73</v>
      </c>
      <c r="L167" s="472"/>
      <c r="M167" s="504"/>
      <c r="N167" s="507"/>
      <c r="O167" s="507"/>
      <c r="P167" s="488"/>
      <c r="Q167" s="489"/>
      <c r="R167" s="489"/>
      <c r="S167" s="489"/>
      <c r="T167" s="489"/>
      <c r="U167" s="489"/>
      <c r="V167" s="489"/>
      <c r="W167" s="489"/>
      <c r="X167" s="490"/>
      <c r="Y167" s="512"/>
      <c r="Z167" s="515"/>
      <c r="AA167" s="516"/>
      <c r="AB167" s="515"/>
      <c r="AC167" s="494"/>
      <c r="AD167" s="494"/>
      <c r="AE167" s="518"/>
      <c r="AF167" s="494"/>
      <c r="AG167" s="439"/>
      <c r="AH167" s="439"/>
      <c r="AI167" s="25"/>
      <c r="AJ167" s="26"/>
      <c r="AK167" s="26"/>
      <c r="AL167" s="26"/>
      <c r="AM167" s="26"/>
      <c r="AN167" s="27"/>
    </row>
    <row r="168" spans="1:40" ht="25.5" customHeight="1" x14ac:dyDescent="0.2">
      <c r="A168" s="540"/>
      <c r="B168" s="495" t="s">
        <v>218</v>
      </c>
      <c r="C168" s="464" t="s">
        <v>156</v>
      </c>
      <c r="D168" s="464" t="s">
        <v>174</v>
      </c>
      <c r="E168" s="522" t="s">
        <v>175</v>
      </c>
      <c r="F168" s="464" t="s">
        <v>176</v>
      </c>
      <c r="G168" s="464">
        <v>5</v>
      </c>
      <c r="H168" s="461" t="str">
        <f>IF(G168=1,"RARA VEZ",IF(G168=2,"IMPROBABLE",IF(G168=3,"POSIBLE",IF(G168=4,"PROBABLE",IF(G168=5,"CASI SEGURO"," ")))))</f>
        <v>CASI SEGURO</v>
      </c>
      <c r="I168" s="42" t="s">
        <v>41</v>
      </c>
      <c r="J168" s="13" t="s">
        <v>73</v>
      </c>
      <c r="K168" s="40"/>
      <c r="L168" s="470">
        <f>COUNTIF(J168:J199,"x")</f>
        <v>7</v>
      </c>
      <c r="M168" s="501" t="str">
        <f>IF(L168&lt;6,"5",IF(L168&gt;11,"20",IF(L213&gt;6,"10","10 ")))</f>
        <v xml:space="preserve">10 </v>
      </c>
      <c r="N168" s="505">
        <f>(G168*M168)</f>
        <v>50</v>
      </c>
      <c r="O168" s="505" t="str">
        <f>IF(N168&lt;11,"BAJA",IF(N168&gt;59,"EXTREMA",IF(N168=15,"MODERADA",IF(N168=20,"MODERADA",IF(N168=25,"MODERADA",IF(N168=30,"ALTA",IF(N168=40,"ALTA",IF(N168=50,"ALTA"," "))))))))</f>
        <v>ALTA</v>
      </c>
      <c r="P168" s="464" t="s">
        <v>177</v>
      </c>
      <c r="Q168" s="455"/>
      <c r="R168" s="455"/>
      <c r="S168" s="455" t="s">
        <v>73</v>
      </c>
      <c r="T168" s="476" t="s">
        <v>42</v>
      </c>
      <c r="U168" s="42" t="s">
        <v>43</v>
      </c>
      <c r="V168" s="9" t="s">
        <v>73</v>
      </c>
      <c r="W168" s="9"/>
      <c r="X168" s="470">
        <f>SUM(IF(V168&lt;&gt;"x",15)+IF(V169="x",5)+IF(V170="x",15)+IF(V171="x",10)+IF(V172="x",15)+IF(V173="x",10)+IF(V174="x",30))</f>
        <v>55</v>
      </c>
      <c r="Y168" s="473">
        <f>AVERAGE(X168:X195)</f>
        <v>13.75</v>
      </c>
      <c r="Z168" s="461" t="str">
        <f>IF(Y168&lt;86,"DEBIL",IF(Y168&gt;95,"FUERTE",IF(Y168=86,"MODERADO",IF(Y168=87,"MODERADO",IF(Y168=88,"MODERADO",IF(Y168=89,"MODERADO",IF(Y168=90,"MODERADO",IF(Y168=91,"MODERADO",IF(Y168=92,"MODERADO",IF(Y168=93,"MODERADO",IF(Y168=94,"MODERADO",IF(Y168=95,"MODERADO"," "))))))))))))</f>
        <v>DEBIL</v>
      </c>
      <c r="AA168" s="458" t="str">
        <f>IF(Y168&lt;85,O168," ")</f>
        <v>ALTA</v>
      </c>
      <c r="AB168" s="461" t="s">
        <v>44</v>
      </c>
      <c r="AC168" s="464" t="s">
        <v>178</v>
      </c>
      <c r="AD168" s="464" t="s">
        <v>179</v>
      </c>
      <c r="AE168" s="467">
        <v>44560</v>
      </c>
      <c r="AF168" s="464" t="s">
        <v>241</v>
      </c>
      <c r="AG168" s="437" t="s">
        <v>250</v>
      </c>
      <c r="AH168" s="437" t="s">
        <v>240</v>
      </c>
      <c r="AI168" s="440"/>
      <c r="AJ168" s="441"/>
      <c r="AK168" s="441"/>
      <c r="AL168" s="441"/>
      <c r="AM168" s="441"/>
      <c r="AN168" s="442"/>
    </row>
    <row r="169" spans="1:40" ht="25.5" customHeight="1" x14ac:dyDescent="0.2">
      <c r="A169" s="540"/>
      <c r="B169" s="496"/>
      <c r="C169" s="465"/>
      <c r="D169" s="465"/>
      <c r="E169" s="523"/>
      <c r="F169" s="465"/>
      <c r="G169" s="465"/>
      <c r="H169" s="462"/>
      <c r="I169" s="42" t="s">
        <v>45</v>
      </c>
      <c r="J169" s="449" t="s">
        <v>73</v>
      </c>
      <c r="K169" s="449"/>
      <c r="L169" s="471"/>
      <c r="M169" s="502"/>
      <c r="N169" s="506"/>
      <c r="O169" s="506"/>
      <c r="P169" s="465"/>
      <c r="Q169" s="456"/>
      <c r="R169" s="456"/>
      <c r="S169" s="456"/>
      <c r="T169" s="477"/>
      <c r="U169" s="42" t="s">
        <v>46</v>
      </c>
      <c r="V169" s="9" t="s">
        <v>73</v>
      </c>
      <c r="W169" s="9"/>
      <c r="X169" s="471"/>
      <c r="Y169" s="474"/>
      <c r="Z169" s="462"/>
      <c r="AA169" s="459"/>
      <c r="AB169" s="462"/>
      <c r="AC169" s="465"/>
      <c r="AD169" s="465"/>
      <c r="AE169" s="468"/>
      <c r="AF169" s="465"/>
      <c r="AG169" s="438"/>
      <c r="AH169" s="438"/>
      <c r="AI169" s="443"/>
      <c r="AJ169" s="444"/>
      <c r="AK169" s="444"/>
      <c r="AL169" s="444"/>
      <c r="AM169" s="444"/>
      <c r="AN169" s="445"/>
    </row>
    <row r="170" spans="1:40" ht="14.65" customHeight="1" x14ac:dyDescent="0.2">
      <c r="A170" s="540"/>
      <c r="B170" s="496"/>
      <c r="C170" s="465"/>
      <c r="D170" s="465"/>
      <c r="E170" s="523"/>
      <c r="F170" s="465"/>
      <c r="G170" s="465"/>
      <c r="H170" s="462"/>
      <c r="I170" s="42"/>
      <c r="J170" s="450"/>
      <c r="K170" s="450"/>
      <c r="L170" s="471"/>
      <c r="M170" s="502"/>
      <c r="N170" s="506"/>
      <c r="O170" s="506"/>
      <c r="P170" s="465"/>
      <c r="Q170" s="456"/>
      <c r="R170" s="456"/>
      <c r="S170" s="456"/>
      <c r="T170" s="477"/>
      <c r="U170" s="42" t="s">
        <v>47</v>
      </c>
      <c r="V170" s="9"/>
      <c r="W170" s="9" t="s">
        <v>73</v>
      </c>
      <c r="X170" s="471"/>
      <c r="Y170" s="474"/>
      <c r="Z170" s="462"/>
      <c r="AA170" s="459"/>
      <c r="AB170" s="462"/>
      <c r="AC170" s="465"/>
      <c r="AD170" s="465"/>
      <c r="AE170" s="468"/>
      <c r="AF170" s="465"/>
      <c r="AG170" s="438"/>
      <c r="AH170" s="438"/>
      <c r="AI170" s="443"/>
      <c r="AJ170" s="444"/>
      <c r="AK170" s="444"/>
      <c r="AL170" s="444"/>
      <c r="AM170" s="444"/>
      <c r="AN170" s="445"/>
    </row>
    <row r="171" spans="1:40" ht="14.65" customHeight="1" x14ac:dyDescent="0.2">
      <c r="A171" s="540"/>
      <c r="B171" s="496"/>
      <c r="C171" s="465"/>
      <c r="D171" s="465"/>
      <c r="E171" s="523"/>
      <c r="F171" s="465"/>
      <c r="G171" s="465"/>
      <c r="H171" s="462"/>
      <c r="I171" s="42"/>
      <c r="J171" s="451"/>
      <c r="K171" s="451"/>
      <c r="L171" s="471"/>
      <c r="M171" s="502"/>
      <c r="N171" s="506"/>
      <c r="O171" s="506"/>
      <c r="P171" s="465"/>
      <c r="Q171" s="456"/>
      <c r="R171" s="456"/>
      <c r="S171" s="456"/>
      <c r="T171" s="477"/>
      <c r="U171" s="42" t="s">
        <v>48</v>
      </c>
      <c r="V171" s="9" t="s">
        <v>73</v>
      </c>
      <c r="W171" s="9"/>
      <c r="X171" s="471"/>
      <c r="Y171" s="474"/>
      <c r="Z171" s="462"/>
      <c r="AA171" s="459"/>
      <c r="AB171" s="462"/>
      <c r="AC171" s="465"/>
      <c r="AD171" s="465"/>
      <c r="AE171" s="468"/>
      <c r="AF171" s="465"/>
      <c r="AG171" s="438"/>
      <c r="AH171" s="438"/>
      <c r="AI171" s="443"/>
      <c r="AJ171" s="444"/>
      <c r="AK171" s="444"/>
      <c r="AL171" s="444"/>
      <c r="AM171" s="444"/>
      <c r="AN171" s="445"/>
    </row>
    <row r="172" spans="1:40" ht="25.5" customHeight="1" x14ac:dyDescent="0.2">
      <c r="A172" s="540"/>
      <c r="B172" s="496"/>
      <c r="C172" s="465"/>
      <c r="D172" s="465"/>
      <c r="E172" s="523"/>
      <c r="F172" s="465"/>
      <c r="G172" s="465"/>
      <c r="H172" s="462"/>
      <c r="I172" s="42" t="s">
        <v>49</v>
      </c>
      <c r="J172" s="40"/>
      <c r="K172" s="40" t="s">
        <v>73</v>
      </c>
      <c r="L172" s="471"/>
      <c r="M172" s="502"/>
      <c r="N172" s="506"/>
      <c r="O172" s="506"/>
      <c r="P172" s="465"/>
      <c r="Q172" s="456"/>
      <c r="R172" s="456"/>
      <c r="S172" s="456"/>
      <c r="T172" s="477"/>
      <c r="U172" s="42" t="s">
        <v>50</v>
      </c>
      <c r="V172" s="9"/>
      <c r="W172" s="9" t="s">
        <v>73</v>
      </c>
      <c r="X172" s="471"/>
      <c r="Y172" s="474"/>
      <c r="Z172" s="462"/>
      <c r="AA172" s="459"/>
      <c r="AB172" s="462"/>
      <c r="AC172" s="465"/>
      <c r="AD172" s="465"/>
      <c r="AE172" s="468"/>
      <c r="AF172" s="465"/>
      <c r="AG172" s="438"/>
      <c r="AH172" s="438"/>
      <c r="AI172" s="443"/>
      <c r="AJ172" s="444"/>
      <c r="AK172" s="444"/>
      <c r="AL172" s="444"/>
      <c r="AM172" s="444"/>
      <c r="AN172" s="445"/>
    </row>
    <row r="173" spans="1:40" ht="25.5" customHeight="1" x14ac:dyDescent="0.2">
      <c r="A173" s="540"/>
      <c r="B173" s="496"/>
      <c r="C173" s="465"/>
      <c r="D173" s="465"/>
      <c r="E173" s="523"/>
      <c r="F173" s="465"/>
      <c r="G173" s="465"/>
      <c r="H173" s="462"/>
      <c r="I173" s="42" t="s">
        <v>51</v>
      </c>
      <c r="J173" s="449"/>
      <c r="K173" s="449" t="s">
        <v>73</v>
      </c>
      <c r="L173" s="471"/>
      <c r="M173" s="502"/>
      <c r="N173" s="506"/>
      <c r="O173" s="506"/>
      <c r="P173" s="465"/>
      <c r="Q173" s="456"/>
      <c r="R173" s="456"/>
      <c r="S173" s="456"/>
      <c r="T173" s="477"/>
      <c r="U173" s="42" t="s">
        <v>52</v>
      </c>
      <c r="V173" s="9" t="s">
        <v>73</v>
      </c>
      <c r="W173" s="9"/>
      <c r="X173" s="471"/>
      <c r="Y173" s="474"/>
      <c r="Z173" s="462"/>
      <c r="AA173" s="459"/>
      <c r="AB173" s="462"/>
      <c r="AC173" s="465"/>
      <c r="AD173" s="465"/>
      <c r="AE173" s="468"/>
      <c r="AF173" s="465"/>
      <c r="AG173" s="438"/>
      <c r="AH173" s="438"/>
      <c r="AI173" s="443"/>
      <c r="AJ173" s="444"/>
      <c r="AK173" s="444"/>
      <c r="AL173" s="444"/>
      <c r="AM173" s="444"/>
      <c r="AN173" s="445"/>
    </row>
    <row r="174" spans="1:40" ht="14.65" customHeight="1" x14ac:dyDescent="0.2">
      <c r="A174" s="540"/>
      <c r="B174" s="496"/>
      <c r="C174" s="465"/>
      <c r="D174" s="465"/>
      <c r="E174" s="523"/>
      <c r="F174" s="465"/>
      <c r="G174" s="465"/>
      <c r="H174" s="462"/>
      <c r="I174" s="42"/>
      <c r="J174" s="450"/>
      <c r="K174" s="450"/>
      <c r="L174" s="471"/>
      <c r="M174" s="502"/>
      <c r="N174" s="506"/>
      <c r="O174" s="506"/>
      <c r="P174" s="494"/>
      <c r="Q174" s="457"/>
      <c r="R174" s="457"/>
      <c r="S174" s="457"/>
      <c r="T174" s="478"/>
      <c r="U174" s="42" t="s">
        <v>53</v>
      </c>
      <c r="V174" s="9" t="s">
        <v>73</v>
      </c>
      <c r="W174" s="9"/>
      <c r="X174" s="472"/>
      <c r="Y174" s="474"/>
      <c r="Z174" s="462"/>
      <c r="AA174" s="459"/>
      <c r="AB174" s="462"/>
      <c r="AC174" s="465"/>
      <c r="AD174" s="465"/>
      <c r="AE174" s="468"/>
      <c r="AF174" s="465"/>
      <c r="AG174" s="438"/>
      <c r="AH174" s="438"/>
      <c r="AI174" s="443"/>
      <c r="AJ174" s="444"/>
      <c r="AK174" s="444"/>
      <c r="AL174" s="444"/>
      <c r="AM174" s="444"/>
      <c r="AN174" s="445"/>
    </row>
    <row r="175" spans="1:40" ht="25.5" customHeight="1" x14ac:dyDescent="0.2">
      <c r="A175" s="540"/>
      <c r="B175" s="496"/>
      <c r="C175" s="465"/>
      <c r="D175" s="465"/>
      <c r="E175" s="523"/>
      <c r="F175" s="465"/>
      <c r="G175" s="465"/>
      <c r="H175" s="462"/>
      <c r="I175" s="42"/>
      <c r="J175" s="451"/>
      <c r="K175" s="451"/>
      <c r="L175" s="471"/>
      <c r="M175" s="502"/>
      <c r="N175" s="506"/>
      <c r="O175" s="506"/>
      <c r="P175" s="452"/>
      <c r="Q175" s="455"/>
      <c r="R175" s="455"/>
      <c r="S175" s="455"/>
      <c r="T175" s="476" t="s">
        <v>54</v>
      </c>
      <c r="U175" s="42" t="s">
        <v>43</v>
      </c>
      <c r="V175" s="9"/>
      <c r="W175" s="9"/>
      <c r="X175" s="470">
        <f>SUM(IF(V175="x",15)+IF(V176="x",5)+IF(V177="x",15)+IF(V178="x",10)+IF(V179="x",15)+IF(V180="x",10)+IF(V181="x",30))</f>
        <v>0</v>
      </c>
      <c r="Y175" s="474"/>
      <c r="Z175" s="462"/>
      <c r="AA175" s="459"/>
      <c r="AB175" s="462"/>
      <c r="AC175" s="465"/>
      <c r="AD175" s="465"/>
      <c r="AE175" s="468"/>
      <c r="AF175" s="465"/>
      <c r="AG175" s="438"/>
      <c r="AH175" s="438"/>
      <c r="AI175" s="443"/>
      <c r="AJ175" s="444"/>
      <c r="AK175" s="444"/>
      <c r="AL175" s="444"/>
      <c r="AM175" s="444"/>
      <c r="AN175" s="445"/>
    </row>
    <row r="176" spans="1:40" ht="25.5" customHeight="1" x14ac:dyDescent="0.2">
      <c r="A176" s="540"/>
      <c r="B176" s="496"/>
      <c r="C176" s="465"/>
      <c r="D176" s="465"/>
      <c r="E176" s="523"/>
      <c r="F176" s="465"/>
      <c r="G176" s="465"/>
      <c r="H176" s="462"/>
      <c r="I176" s="42" t="s">
        <v>55</v>
      </c>
      <c r="J176" s="449" t="s">
        <v>73</v>
      </c>
      <c r="K176" s="449"/>
      <c r="L176" s="471"/>
      <c r="M176" s="502"/>
      <c r="N176" s="506"/>
      <c r="O176" s="506"/>
      <c r="P176" s="453"/>
      <c r="Q176" s="456"/>
      <c r="R176" s="456"/>
      <c r="S176" s="456"/>
      <c r="T176" s="477"/>
      <c r="U176" s="42" t="s">
        <v>46</v>
      </c>
      <c r="V176" s="9"/>
      <c r="W176" s="9"/>
      <c r="X176" s="471"/>
      <c r="Y176" s="474"/>
      <c r="Z176" s="462"/>
      <c r="AA176" s="459"/>
      <c r="AB176" s="462"/>
      <c r="AC176" s="465"/>
      <c r="AD176" s="465"/>
      <c r="AE176" s="468"/>
      <c r="AF176" s="465"/>
      <c r="AG176" s="438"/>
      <c r="AH176" s="438"/>
      <c r="AI176" s="443"/>
      <c r="AJ176" s="444"/>
      <c r="AK176" s="444"/>
      <c r="AL176" s="444"/>
      <c r="AM176" s="444"/>
      <c r="AN176" s="445"/>
    </row>
    <row r="177" spans="1:40" ht="14.65" customHeight="1" x14ac:dyDescent="0.2">
      <c r="A177" s="540"/>
      <c r="B177" s="496"/>
      <c r="C177" s="465"/>
      <c r="D177" s="465"/>
      <c r="E177" s="523"/>
      <c r="F177" s="465"/>
      <c r="G177" s="465"/>
      <c r="H177" s="462"/>
      <c r="I177" s="42"/>
      <c r="J177" s="450"/>
      <c r="K177" s="450"/>
      <c r="L177" s="471"/>
      <c r="M177" s="502"/>
      <c r="N177" s="506"/>
      <c r="O177" s="506"/>
      <c r="P177" s="453"/>
      <c r="Q177" s="456"/>
      <c r="R177" s="456"/>
      <c r="S177" s="456"/>
      <c r="T177" s="477"/>
      <c r="U177" s="42" t="s">
        <v>47</v>
      </c>
      <c r="V177" s="9"/>
      <c r="W177" s="9"/>
      <c r="X177" s="471"/>
      <c r="Y177" s="474"/>
      <c r="Z177" s="462"/>
      <c r="AA177" s="459"/>
      <c r="AB177" s="462"/>
      <c r="AC177" s="465"/>
      <c r="AD177" s="465"/>
      <c r="AE177" s="468"/>
      <c r="AF177" s="465"/>
      <c r="AG177" s="438"/>
      <c r="AH177" s="438"/>
      <c r="AI177" s="443"/>
      <c r="AJ177" s="444"/>
      <c r="AK177" s="444"/>
      <c r="AL177" s="444"/>
      <c r="AM177" s="444"/>
      <c r="AN177" s="445"/>
    </row>
    <row r="178" spans="1:40" ht="14.65" customHeight="1" x14ac:dyDescent="0.2">
      <c r="A178" s="540"/>
      <c r="B178" s="496"/>
      <c r="C178" s="465"/>
      <c r="D178" s="465"/>
      <c r="E178" s="523"/>
      <c r="F178" s="465"/>
      <c r="G178" s="465"/>
      <c r="H178" s="462"/>
      <c r="I178" s="42"/>
      <c r="J178" s="451"/>
      <c r="K178" s="451"/>
      <c r="L178" s="471"/>
      <c r="M178" s="502"/>
      <c r="N178" s="506"/>
      <c r="O178" s="506"/>
      <c r="P178" s="453"/>
      <c r="Q178" s="456"/>
      <c r="R178" s="456"/>
      <c r="S178" s="456"/>
      <c r="T178" s="477"/>
      <c r="U178" s="42" t="s">
        <v>48</v>
      </c>
      <c r="V178" s="9"/>
      <c r="W178" s="9"/>
      <c r="X178" s="471"/>
      <c r="Y178" s="474"/>
      <c r="Z178" s="462"/>
      <c r="AA178" s="459"/>
      <c r="AB178" s="462"/>
      <c r="AC178" s="465"/>
      <c r="AD178" s="465"/>
      <c r="AE178" s="468"/>
      <c r="AF178" s="465"/>
      <c r="AG178" s="438"/>
      <c r="AH178" s="438"/>
      <c r="AI178" s="443"/>
      <c r="AJ178" s="444"/>
      <c r="AK178" s="444"/>
      <c r="AL178" s="444"/>
      <c r="AM178" s="444"/>
      <c r="AN178" s="445"/>
    </row>
    <row r="179" spans="1:40" ht="25.5" customHeight="1" x14ac:dyDescent="0.2">
      <c r="A179" s="540"/>
      <c r="B179" s="496"/>
      <c r="C179" s="465"/>
      <c r="D179" s="465"/>
      <c r="E179" s="523"/>
      <c r="F179" s="465"/>
      <c r="G179" s="465"/>
      <c r="H179" s="462"/>
      <c r="I179" s="42" t="s">
        <v>56</v>
      </c>
      <c r="J179" s="40" t="s">
        <v>73</v>
      </c>
      <c r="K179" s="40"/>
      <c r="L179" s="471"/>
      <c r="M179" s="502"/>
      <c r="N179" s="506"/>
      <c r="O179" s="506"/>
      <c r="P179" s="453"/>
      <c r="Q179" s="456"/>
      <c r="R179" s="456"/>
      <c r="S179" s="456"/>
      <c r="T179" s="477"/>
      <c r="U179" s="42" t="s">
        <v>50</v>
      </c>
      <c r="V179" s="9"/>
      <c r="W179" s="9"/>
      <c r="X179" s="471"/>
      <c r="Y179" s="474"/>
      <c r="Z179" s="462"/>
      <c r="AA179" s="459"/>
      <c r="AB179" s="462"/>
      <c r="AC179" s="465"/>
      <c r="AD179" s="465"/>
      <c r="AE179" s="468"/>
      <c r="AF179" s="465"/>
      <c r="AG179" s="438"/>
      <c r="AH179" s="438"/>
      <c r="AI179" s="443"/>
      <c r="AJ179" s="444"/>
      <c r="AK179" s="444"/>
      <c r="AL179" s="444"/>
      <c r="AM179" s="444"/>
      <c r="AN179" s="445"/>
    </row>
    <row r="180" spans="1:40" ht="25.5" customHeight="1" x14ac:dyDescent="0.2">
      <c r="A180" s="540"/>
      <c r="B180" s="496"/>
      <c r="C180" s="465"/>
      <c r="D180" s="465"/>
      <c r="E180" s="523"/>
      <c r="F180" s="465"/>
      <c r="G180" s="465"/>
      <c r="H180" s="462"/>
      <c r="I180" s="42" t="s">
        <v>57</v>
      </c>
      <c r="J180" s="449" t="s">
        <v>73</v>
      </c>
      <c r="K180" s="449"/>
      <c r="L180" s="471"/>
      <c r="M180" s="502"/>
      <c r="N180" s="506"/>
      <c r="O180" s="506"/>
      <c r="P180" s="453"/>
      <c r="Q180" s="456"/>
      <c r="R180" s="456"/>
      <c r="S180" s="456"/>
      <c r="T180" s="477"/>
      <c r="U180" s="42" t="s">
        <v>52</v>
      </c>
      <c r="V180" s="9"/>
      <c r="W180" s="9"/>
      <c r="X180" s="471"/>
      <c r="Y180" s="474"/>
      <c r="Z180" s="462"/>
      <c r="AA180" s="459"/>
      <c r="AB180" s="462"/>
      <c r="AC180" s="465"/>
      <c r="AD180" s="465"/>
      <c r="AE180" s="468"/>
      <c r="AF180" s="465"/>
      <c r="AG180" s="438"/>
      <c r="AH180" s="438"/>
      <c r="AI180" s="443"/>
      <c r="AJ180" s="444"/>
      <c r="AK180" s="444"/>
      <c r="AL180" s="444"/>
      <c r="AM180" s="444"/>
      <c r="AN180" s="445"/>
    </row>
    <row r="181" spans="1:40" ht="14.65" customHeight="1" x14ac:dyDescent="0.2">
      <c r="A181" s="540"/>
      <c r="B181" s="496"/>
      <c r="C181" s="465"/>
      <c r="D181" s="465"/>
      <c r="E181" s="523"/>
      <c r="F181" s="465"/>
      <c r="G181" s="465"/>
      <c r="H181" s="462"/>
      <c r="I181" s="42"/>
      <c r="J181" s="450"/>
      <c r="K181" s="450"/>
      <c r="L181" s="471"/>
      <c r="M181" s="502"/>
      <c r="N181" s="506"/>
      <c r="O181" s="506"/>
      <c r="P181" s="454"/>
      <c r="Q181" s="457"/>
      <c r="R181" s="457"/>
      <c r="S181" s="457"/>
      <c r="T181" s="478"/>
      <c r="U181" s="42" t="s">
        <v>53</v>
      </c>
      <c r="V181" s="9"/>
      <c r="W181" s="9"/>
      <c r="X181" s="472"/>
      <c r="Y181" s="474"/>
      <c r="Z181" s="462"/>
      <c r="AA181" s="459"/>
      <c r="AB181" s="462"/>
      <c r="AC181" s="465"/>
      <c r="AD181" s="465"/>
      <c r="AE181" s="468"/>
      <c r="AF181" s="465"/>
      <c r="AG181" s="438"/>
      <c r="AH181" s="438"/>
      <c r="AI181" s="443"/>
      <c r="AJ181" s="444"/>
      <c r="AK181" s="444"/>
      <c r="AL181" s="444"/>
      <c r="AM181" s="444"/>
      <c r="AN181" s="445"/>
    </row>
    <row r="182" spans="1:40" ht="25.5" customHeight="1" x14ac:dyDescent="0.2">
      <c r="A182" s="540"/>
      <c r="B182" s="496"/>
      <c r="C182" s="465"/>
      <c r="D182" s="465"/>
      <c r="E182" s="523"/>
      <c r="F182" s="465"/>
      <c r="G182" s="465"/>
      <c r="H182" s="462"/>
      <c r="I182" s="42"/>
      <c r="J182" s="451"/>
      <c r="K182" s="451"/>
      <c r="L182" s="471"/>
      <c r="M182" s="502"/>
      <c r="N182" s="506"/>
      <c r="O182" s="506"/>
      <c r="P182" s="491"/>
      <c r="Q182" s="455"/>
      <c r="R182" s="455"/>
      <c r="S182" s="455"/>
      <c r="T182" s="476" t="s">
        <v>58</v>
      </c>
      <c r="U182" s="42" t="s">
        <v>43</v>
      </c>
      <c r="V182" s="9"/>
      <c r="W182" s="9"/>
      <c r="X182" s="470">
        <f>SUM(IF(V182="x",15)+IF(V183="x",5)+IF(V184="x",15)+IF(V185="x",10)+IF(V186="x",15)+IF(V187="x",10)+IF(V188="x",30))</f>
        <v>0</v>
      </c>
      <c r="Y182" s="474"/>
      <c r="Z182" s="462"/>
      <c r="AA182" s="459"/>
      <c r="AB182" s="462"/>
      <c r="AC182" s="465"/>
      <c r="AD182" s="465"/>
      <c r="AE182" s="468"/>
      <c r="AF182" s="465"/>
      <c r="AG182" s="438"/>
      <c r="AH182" s="438"/>
      <c r="AI182" s="443"/>
      <c r="AJ182" s="444"/>
      <c r="AK182" s="444"/>
      <c r="AL182" s="444"/>
      <c r="AM182" s="444"/>
      <c r="AN182" s="445"/>
    </row>
    <row r="183" spans="1:40" ht="38.25" customHeight="1" x14ac:dyDescent="0.2">
      <c r="A183" s="540"/>
      <c r="B183" s="496"/>
      <c r="C183" s="465"/>
      <c r="D183" s="465"/>
      <c r="E183" s="523"/>
      <c r="F183" s="465"/>
      <c r="G183" s="465"/>
      <c r="H183" s="462"/>
      <c r="I183" s="42" t="s">
        <v>59</v>
      </c>
      <c r="J183" s="449"/>
      <c r="K183" s="449" t="s">
        <v>73</v>
      </c>
      <c r="L183" s="471"/>
      <c r="M183" s="502"/>
      <c r="N183" s="506"/>
      <c r="O183" s="506"/>
      <c r="P183" s="492"/>
      <c r="Q183" s="456"/>
      <c r="R183" s="456"/>
      <c r="S183" s="456"/>
      <c r="T183" s="477"/>
      <c r="U183" s="42" t="s">
        <v>46</v>
      </c>
      <c r="V183" s="9"/>
      <c r="W183" s="9"/>
      <c r="X183" s="471"/>
      <c r="Y183" s="474"/>
      <c r="Z183" s="462"/>
      <c r="AA183" s="459"/>
      <c r="AB183" s="462"/>
      <c r="AC183" s="465"/>
      <c r="AD183" s="465"/>
      <c r="AE183" s="468"/>
      <c r="AF183" s="465"/>
      <c r="AG183" s="438"/>
      <c r="AH183" s="438"/>
      <c r="AI183" s="443"/>
      <c r="AJ183" s="444"/>
      <c r="AK183" s="444"/>
      <c r="AL183" s="444"/>
      <c r="AM183" s="444"/>
      <c r="AN183" s="445"/>
    </row>
    <row r="184" spans="1:40" ht="14.65" customHeight="1" x14ac:dyDescent="0.2">
      <c r="A184" s="540"/>
      <c r="B184" s="496"/>
      <c r="C184" s="465"/>
      <c r="D184" s="465"/>
      <c r="E184" s="523"/>
      <c r="F184" s="465"/>
      <c r="G184" s="465"/>
      <c r="H184" s="462"/>
      <c r="I184" s="42"/>
      <c r="J184" s="450"/>
      <c r="K184" s="450"/>
      <c r="L184" s="471"/>
      <c r="M184" s="502"/>
      <c r="N184" s="506"/>
      <c r="O184" s="506"/>
      <c r="P184" s="492"/>
      <c r="Q184" s="456"/>
      <c r="R184" s="456"/>
      <c r="S184" s="456"/>
      <c r="T184" s="477"/>
      <c r="U184" s="42" t="s">
        <v>47</v>
      </c>
      <c r="V184" s="9"/>
      <c r="W184" s="9"/>
      <c r="X184" s="471"/>
      <c r="Y184" s="474"/>
      <c r="Z184" s="462"/>
      <c r="AA184" s="459"/>
      <c r="AB184" s="462"/>
      <c r="AC184" s="465"/>
      <c r="AD184" s="465"/>
      <c r="AE184" s="468"/>
      <c r="AF184" s="465"/>
      <c r="AG184" s="438"/>
      <c r="AH184" s="438"/>
      <c r="AI184" s="443"/>
      <c r="AJ184" s="444"/>
      <c r="AK184" s="444"/>
      <c r="AL184" s="444"/>
      <c r="AM184" s="444"/>
      <c r="AN184" s="445"/>
    </row>
    <row r="185" spans="1:40" ht="14.65" customHeight="1" x14ac:dyDescent="0.2">
      <c r="A185" s="540"/>
      <c r="B185" s="496"/>
      <c r="C185" s="465"/>
      <c r="D185" s="465"/>
      <c r="E185" s="523"/>
      <c r="F185" s="465"/>
      <c r="G185" s="465"/>
      <c r="H185" s="462"/>
      <c r="I185" s="42"/>
      <c r="J185" s="450"/>
      <c r="K185" s="450"/>
      <c r="L185" s="471"/>
      <c r="M185" s="502"/>
      <c r="N185" s="506"/>
      <c r="O185" s="506"/>
      <c r="P185" s="492"/>
      <c r="Q185" s="456"/>
      <c r="R185" s="456"/>
      <c r="S185" s="456"/>
      <c r="T185" s="477"/>
      <c r="U185" s="42" t="s">
        <v>48</v>
      </c>
      <c r="V185" s="9"/>
      <c r="W185" s="9"/>
      <c r="X185" s="471"/>
      <c r="Y185" s="474"/>
      <c r="Z185" s="462"/>
      <c r="AA185" s="459"/>
      <c r="AB185" s="462"/>
      <c r="AC185" s="465"/>
      <c r="AD185" s="465"/>
      <c r="AE185" s="468"/>
      <c r="AF185" s="465"/>
      <c r="AG185" s="438"/>
      <c r="AH185" s="438"/>
      <c r="AI185" s="443"/>
      <c r="AJ185" s="444"/>
      <c r="AK185" s="444"/>
      <c r="AL185" s="444"/>
      <c r="AM185" s="444"/>
      <c r="AN185" s="445"/>
    </row>
    <row r="186" spans="1:40" ht="25.5" customHeight="1" x14ac:dyDescent="0.2">
      <c r="A186" s="540"/>
      <c r="B186" s="496"/>
      <c r="C186" s="465"/>
      <c r="D186" s="465"/>
      <c r="E186" s="523"/>
      <c r="F186" s="465"/>
      <c r="G186" s="465"/>
      <c r="H186" s="462"/>
      <c r="I186" s="42"/>
      <c r="J186" s="451"/>
      <c r="K186" s="451"/>
      <c r="L186" s="471"/>
      <c r="M186" s="502"/>
      <c r="N186" s="506"/>
      <c r="O186" s="506"/>
      <c r="P186" s="492"/>
      <c r="Q186" s="456"/>
      <c r="R186" s="456"/>
      <c r="S186" s="456"/>
      <c r="T186" s="477"/>
      <c r="U186" s="42" t="s">
        <v>50</v>
      </c>
      <c r="V186" s="9"/>
      <c r="W186" s="9"/>
      <c r="X186" s="471"/>
      <c r="Y186" s="474"/>
      <c r="Z186" s="462"/>
      <c r="AA186" s="459"/>
      <c r="AB186" s="462"/>
      <c r="AC186" s="465"/>
      <c r="AD186" s="465"/>
      <c r="AE186" s="468"/>
      <c r="AF186" s="465"/>
      <c r="AG186" s="438"/>
      <c r="AH186" s="438"/>
      <c r="AI186" s="443"/>
      <c r="AJ186" s="444"/>
      <c r="AK186" s="444"/>
      <c r="AL186" s="444"/>
      <c r="AM186" s="444"/>
      <c r="AN186" s="445"/>
    </row>
    <row r="187" spans="1:40" ht="25.5" customHeight="1" x14ac:dyDescent="0.2">
      <c r="A187" s="540"/>
      <c r="B187" s="496"/>
      <c r="C187" s="465"/>
      <c r="D187" s="465"/>
      <c r="E187" s="523"/>
      <c r="F187" s="465"/>
      <c r="G187" s="465"/>
      <c r="H187" s="462"/>
      <c r="I187" s="42" t="s">
        <v>60</v>
      </c>
      <c r="J187" s="40"/>
      <c r="K187" s="40" t="s">
        <v>73</v>
      </c>
      <c r="L187" s="471"/>
      <c r="M187" s="502"/>
      <c r="N187" s="506"/>
      <c r="O187" s="506"/>
      <c r="P187" s="492"/>
      <c r="Q187" s="456"/>
      <c r="R187" s="456"/>
      <c r="S187" s="456"/>
      <c r="T187" s="477"/>
      <c r="U187" s="42" t="s">
        <v>52</v>
      </c>
      <c r="V187" s="9"/>
      <c r="W187" s="9"/>
      <c r="X187" s="471"/>
      <c r="Y187" s="474"/>
      <c r="Z187" s="462"/>
      <c r="AA187" s="459"/>
      <c r="AB187" s="462"/>
      <c r="AC187" s="465"/>
      <c r="AD187" s="465"/>
      <c r="AE187" s="468"/>
      <c r="AF187" s="465"/>
      <c r="AG187" s="438"/>
      <c r="AH187" s="438"/>
      <c r="AI187" s="443"/>
      <c r="AJ187" s="444"/>
      <c r="AK187" s="444"/>
      <c r="AL187" s="444"/>
      <c r="AM187" s="444"/>
      <c r="AN187" s="445"/>
    </row>
    <row r="188" spans="1:40" ht="25.5" customHeight="1" x14ac:dyDescent="0.2">
      <c r="A188" s="540"/>
      <c r="B188" s="496"/>
      <c r="C188" s="465"/>
      <c r="D188" s="465"/>
      <c r="E188" s="523"/>
      <c r="F188" s="465"/>
      <c r="G188" s="465"/>
      <c r="H188" s="462"/>
      <c r="I188" s="42" t="s">
        <v>61</v>
      </c>
      <c r="J188" s="449" t="s">
        <v>73</v>
      </c>
      <c r="K188" s="449"/>
      <c r="L188" s="471"/>
      <c r="M188" s="502"/>
      <c r="N188" s="506"/>
      <c r="O188" s="506"/>
      <c r="P188" s="493"/>
      <c r="Q188" s="457"/>
      <c r="R188" s="457"/>
      <c r="S188" s="457"/>
      <c r="T188" s="478"/>
      <c r="U188" s="42" t="s">
        <v>53</v>
      </c>
      <c r="V188" s="9"/>
      <c r="W188" s="9"/>
      <c r="X188" s="472"/>
      <c r="Y188" s="474"/>
      <c r="Z188" s="462"/>
      <c r="AA188" s="459"/>
      <c r="AB188" s="462"/>
      <c r="AC188" s="465"/>
      <c r="AD188" s="465"/>
      <c r="AE188" s="468"/>
      <c r="AF188" s="465"/>
      <c r="AG188" s="438"/>
      <c r="AH188" s="438"/>
      <c r="AI188" s="443"/>
      <c r="AJ188" s="444"/>
      <c r="AK188" s="444"/>
      <c r="AL188" s="444"/>
      <c r="AM188" s="444"/>
      <c r="AN188" s="445"/>
    </row>
    <row r="189" spans="1:40" ht="25.5" customHeight="1" x14ac:dyDescent="0.2">
      <c r="A189" s="540"/>
      <c r="B189" s="496"/>
      <c r="C189" s="465"/>
      <c r="D189" s="465"/>
      <c r="E189" s="523"/>
      <c r="F189" s="465"/>
      <c r="G189" s="465"/>
      <c r="H189" s="462"/>
      <c r="I189" s="42"/>
      <c r="J189" s="450"/>
      <c r="K189" s="450"/>
      <c r="L189" s="471"/>
      <c r="M189" s="502"/>
      <c r="N189" s="506"/>
      <c r="O189" s="506"/>
      <c r="P189" s="491"/>
      <c r="Q189" s="455"/>
      <c r="R189" s="455"/>
      <c r="S189" s="455"/>
      <c r="T189" s="476" t="s">
        <v>62</v>
      </c>
      <c r="U189" s="42" t="s">
        <v>43</v>
      </c>
      <c r="V189" s="9"/>
      <c r="W189" s="9"/>
      <c r="X189" s="470">
        <f>SUM(IF(V189="x",15)+IF(V190="x",5)+IF(V191="x",15)+IF(V192="x",10)+IF(V193="x",15)+IF(V194="x",10)+IF(V195="x",30))</f>
        <v>0</v>
      </c>
      <c r="Y189" s="474"/>
      <c r="Z189" s="462"/>
      <c r="AA189" s="459"/>
      <c r="AB189" s="462"/>
      <c r="AC189" s="465"/>
      <c r="AD189" s="465"/>
      <c r="AE189" s="468"/>
      <c r="AF189" s="465"/>
      <c r="AG189" s="438"/>
      <c r="AH189" s="438"/>
      <c r="AI189" s="443"/>
      <c r="AJ189" s="444"/>
      <c r="AK189" s="444"/>
      <c r="AL189" s="444"/>
      <c r="AM189" s="444"/>
      <c r="AN189" s="445"/>
    </row>
    <row r="190" spans="1:40" ht="25.5" customHeight="1" x14ac:dyDescent="0.2">
      <c r="A190" s="540"/>
      <c r="B190" s="496"/>
      <c r="C190" s="465"/>
      <c r="D190" s="465"/>
      <c r="E190" s="523"/>
      <c r="F190" s="465"/>
      <c r="G190" s="465"/>
      <c r="H190" s="462"/>
      <c r="I190" s="42"/>
      <c r="J190" s="451"/>
      <c r="K190" s="451"/>
      <c r="L190" s="471"/>
      <c r="M190" s="502"/>
      <c r="N190" s="506"/>
      <c r="O190" s="506"/>
      <c r="P190" s="492"/>
      <c r="Q190" s="456"/>
      <c r="R190" s="456"/>
      <c r="S190" s="456"/>
      <c r="T190" s="477"/>
      <c r="U190" s="42" t="s">
        <v>46</v>
      </c>
      <c r="V190" s="9"/>
      <c r="W190" s="9"/>
      <c r="X190" s="471"/>
      <c r="Y190" s="474"/>
      <c r="Z190" s="462"/>
      <c r="AA190" s="459"/>
      <c r="AB190" s="462"/>
      <c r="AC190" s="465"/>
      <c r="AD190" s="465"/>
      <c r="AE190" s="468"/>
      <c r="AF190" s="465"/>
      <c r="AG190" s="438"/>
      <c r="AH190" s="438"/>
      <c r="AI190" s="443"/>
      <c r="AJ190" s="444"/>
      <c r="AK190" s="444"/>
      <c r="AL190" s="444"/>
      <c r="AM190" s="444"/>
      <c r="AN190" s="445"/>
    </row>
    <row r="191" spans="1:40" ht="14.65" customHeight="1" x14ac:dyDescent="0.2">
      <c r="A191" s="540"/>
      <c r="B191" s="496"/>
      <c r="C191" s="465"/>
      <c r="D191" s="465"/>
      <c r="E191" s="523"/>
      <c r="F191" s="465"/>
      <c r="G191" s="465"/>
      <c r="H191" s="462"/>
      <c r="I191" s="42" t="s">
        <v>63</v>
      </c>
      <c r="J191" s="40"/>
      <c r="K191" s="40" t="s">
        <v>73</v>
      </c>
      <c r="L191" s="471"/>
      <c r="M191" s="502"/>
      <c r="N191" s="506"/>
      <c r="O191" s="506"/>
      <c r="P191" s="492"/>
      <c r="Q191" s="456"/>
      <c r="R191" s="456"/>
      <c r="S191" s="456"/>
      <c r="T191" s="477"/>
      <c r="U191" s="42" t="s">
        <v>47</v>
      </c>
      <c r="V191" s="9"/>
      <c r="W191" s="9"/>
      <c r="X191" s="471"/>
      <c r="Y191" s="474"/>
      <c r="Z191" s="462"/>
      <c r="AA191" s="459"/>
      <c r="AB191" s="462"/>
      <c r="AC191" s="465"/>
      <c r="AD191" s="465"/>
      <c r="AE191" s="468"/>
      <c r="AF191" s="465"/>
      <c r="AG191" s="438"/>
      <c r="AH191" s="438"/>
      <c r="AI191" s="443"/>
      <c r="AJ191" s="444"/>
      <c r="AK191" s="444"/>
      <c r="AL191" s="444"/>
      <c r="AM191" s="444"/>
      <c r="AN191" s="445"/>
    </row>
    <row r="192" spans="1:40" ht="14.65" customHeight="1" x14ac:dyDescent="0.2">
      <c r="A192" s="540"/>
      <c r="B192" s="496"/>
      <c r="C192" s="465"/>
      <c r="D192" s="465"/>
      <c r="E192" s="523"/>
      <c r="F192" s="465"/>
      <c r="G192" s="465"/>
      <c r="H192" s="462"/>
      <c r="I192" s="42" t="s">
        <v>64</v>
      </c>
      <c r="J192" s="40" t="s">
        <v>73</v>
      </c>
      <c r="K192" s="40"/>
      <c r="L192" s="471"/>
      <c r="M192" s="502"/>
      <c r="N192" s="506"/>
      <c r="O192" s="506"/>
      <c r="P192" s="492"/>
      <c r="Q192" s="456"/>
      <c r="R192" s="456"/>
      <c r="S192" s="456"/>
      <c r="T192" s="477"/>
      <c r="U192" s="42" t="s">
        <v>48</v>
      </c>
      <c r="V192" s="9"/>
      <c r="W192" s="9"/>
      <c r="X192" s="471"/>
      <c r="Y192" s="474"/>
      <c r="Z192" s="462"/>
      <c r="AA192" s="459"/>
      <c r="AB192" s="462"/>
      <c r="AC192" s="465"/>
      <c r="AD192" s="465"/>
      <c r="AE192" s="468"/>
      <c r="AF192" s="465"/>
      <c r="AG192" s="438"/>
      <c r="AH192" s="438"/>
      <c r="AI192" s="443"/>
      <c r="AJ192" s="444"/>
      <c r="AK192" s="444"/>
      <c r="AL192" s="444"/>
      <c r="AM192" s="444"/>
      <c r="AN192" s="445"/>
    </row>
    <row r="193" spans="1:40" ht="25.5" customHeight="1" x14ac:dyDescent="0.2">
      <c r="A193" s="540"/>
      <c r="B193" s="496"/>
      <c r="C193" s="465"/>
      <c r="D193" s="465"/>
      <c r="E193" s="523"/>
      <c r="F193" s="465"/>
      <c r="G193" s="465"/>
      <c r="H193" s="462"/>
      <c r="I193" s="42" t="s">
        <v>65</v>
      </c>
      <c r="J193" s="40"/>
      <c r="K193" s="40" t="s">
        <v>73</v>
      </c>
      <c r="L193" s="471"/>
      <c r="M193" s="502"/>
      <c r="N193" s="506"/>
      <c r="O193" s="506"/>
      <c r="P193" s="492"/>
      <c r="Q193" s="456"/>
      <c r="R193" s="456"/>
      <c r="S193" s="456"/>
      <c r="T193" s="477"/>
      <c r="U193" s="42" t="s">
        <v>50</v>
      </c>
      <c r="V193" s="9"/>
      <c r="W193" s="9"/>
      <c r="X193" s="471"/>
      <c r="Y193" s="474"/>
      <c r="Z193" s="462"/>
      <c r="AA193" s="459"/>
      <c r="AB193" s="462"/>
      <c r="AC193" s="465"/>
      <c r="AD193" s="465"/>
      <c r="AE193" s="468"/>
      <c r="AF193" s="465"/>
      <c r="AG193" s="438"/>
      <c r="AH193" s="438"/>
      <c r="AI193" s="443"/>
      <c r="AJ193" s="444"/>
      <c r="AK193" s="444"/>
      <c r="AL193" s="444"/>
      <c r="AM193" s="444"/>
      <c r="AN193" s="445"/>
    </row>
    <row r="194" spans="1:40" ht="25.5" customHeight="1" x14ac:dyDescent="0.2">
      <c r="A194" s="540"/>
      <c r="B194" s="496"/>
      <c r="C194" s="465"/>
      <c r="D194" s="465"/>
      <c r="E194" s="523"/>
      <c r="F194" s="465"/>
      <c r="G194" s="465"/>
      <c r="H194" s="462"/>
      <c r="I194" s="42" t="s">
        <v>66</v>
      </c>
      <c r="J194" s="40"/>
      <c r="K194" s="40" t="s">
        <v>73</v>
      </c>
      <c r="L194" s="471"/>
      <c r="M194" s="502"/>
      <c r="N194" s="506"/>
      <c r="O194" s="506"/>
      <c r="P194" s="492"/>
      <c r="Q194" s="456"/>
      <c r="R194" s="456"/>
      <c r="S194" s="456"/>
      <c r="T194" s="477"/>
      <c r="U194" s="42" t="s">
        <v>52</v>
      </c>
      <c r="V194" s="9"/>
      <c r="W194" s="9"/>
      <c r="X194" s="471"/>
      <c r="Y194" s="474"/>
      <c r="Z194" s="462"/>
      <c r="AA194" s="459"/>
      <c r="AB194" s="462"/>
      <c r="AC194" s="465"/>
      <c r="AD194" s="465"/>
      <c r="AE194" s="468"/>
      <c r="AF194" s="465"/>
      <c r="AG194" s="438"/>
      <c r="AH194" s="438"/>
      <c r="AI194" s="443"/>
      <c r="AJ194" s="444"/>
      <c r="AK194" s="444"/>
      <c r="AL194" s="444"/>
      <c r="AM194" s="444"/>
      <c r="AN194" s="445"/>
    </row>
    <row r="195" spans="1:40" ht="14.65" customHeight="1" x14ac:dyDescent="0.2">
      <c r="A195" s="540"/>
      <c r="B195" s="496"/>
      <c r="C195" s="465"/>
      <c r="D195" s="465"/>
      <c r="E195" s="523"/>
      <c r="F195" s="465"/>
      <c r="G195" s="465"/>
      <c r="H195" s="462"/>
      <c r="I195" s="42" t="s">
        <v>67</v>
      </c>
      <c r="J195" s="40"/>
      <c r="K195" s="40" t="s">
        <v>73</v>
      </c>
      <c r="L195" s="471"/>
      <c r="M195" s="502"/>
      <c r="N195" s="506"/>
      <c r="O195" s="506"/>
      <c r="P195" s="493"/>
      <c r="Q195" s="457"/>
      <c r="R195" s="457"/>
      <c r="S195" s="457"/>
      <c r="T195" s="478"/>
      <c r="U195" s="42" t="s">
        <v>53</v>
      </c>
      <c r="V195" s="9"/>
      <c r="W195" s="9"/>
      <c r="X195" s="472"/>
      <c r="Y195" s="474"/>
      <c r="Z195" s="462"/>
      <c r="AA195" s="459"/>
      <c r="AB195" s="462"/>
      <c r="AC195" s="465"/>
      <c r="AD195" s="465"/>
      <c r="AE195" s="468"/>
      <c r="AF195" s="465"/>
      <c r="AG195" s="438"/>
      <c r="AH195" s="438"/>
      <c r="AI195" s="443"/>
      <c r="AJ195" s="444"/>
      <c r="AK195" s="444"/>
      <c r="AL195" s="444"/>
      <c r="AM195" s="444"/>
      <c r="AN195" s="445"/>
    </row>
    <row r="196" spans="1:40" ht="14.65" customHeight="1" x14ac:dyDescent="0.2">
      <c r="A196" s="540"/>
      <c r="B196" s="496"/>
      <c r="C196" s="465"/>
      <c r="D196" s="465"/>
      <c r="E196" s="523"/>
      <c r="F196" s="465"/>
      <c r="G196" s="465"/>
      <c r="H196" s="462"/>
      <c r="I196" s="42" t="s">
        <v>68</v>
      </c>
      <c r="J196" s="38"/>
      <c r="K196" s="40" t="s">
        <v>73</v>
      </c>
      <c r="L196" s="471"/>
      <c r="M196" s="502"/>
      <c r="N196" s="506"/>
      <c r="O196" s="506"/>
      <c r="P196" s="479" t="s">
        <v>69</v>
      </c>
      <c r="Q196" s="480"/>
      <c r="R196" s="480"/>
      <c r="S196" s="480"/>
      <c r="T196" s="480"/>
      <c r="U196" s="480"/>
      <c r="V196" s="480"/>
      <c r="W196" s="480"/>
      <c r="X196" s="481"/>
      <c r="Y196" s="474"/>
      <c r="Z196" s="462"/>
      <c r="AA196" s="459"/>
      <c r="AB196" s="462"/>
      <c r="AC196" s="465"/>
      <c r="AD196" s="465"/>
      <c r="AE196" s="468"/>
      <c r="AF196" s="465"/>
      <c r="AG196" s="438"/>
      <c r="AH196" s="438"/>
      <c r="AI196" s="443"/>
      <c r="AJ196" s="444"/>
      <c r="AK196" s="444"/>
      <c r="AL196" s="444"/>
      <c r="AM196" s="444"/>
      <c r="AN196" s="445"/>
    </row>
    <row r="197" spans="1:40" ht="14.65" customHeight="1" x14ac:dyDescent="0.2">
      <c r="A197" s="540"/>
      <c r="B197" s="496"/>
      <c r="C197" s="465"/>
      <c r="D197" s="465"/>
      <c r="E197" s="523"/>
      <c r="F197" s="465"/>
      <c r="G197" s="465"/>
      <c r="H197" s="462"/>
      <c r="I197" s="42" t="s">
        <v>70</v>
      </c>
      <c r="J197" s="10"/>
      <c r="K197" s="40" t="s">
        <v>73</v>
      </c>
      <c r="L197" s="471"/>
      <c r="M197" s="502"/>
      <c r="N197" s="506"/>
      <c r="O197" s="506"/>
      <c r="P197" s="482"/>
      <c r="Q197" s="483"/>
      <c r="R197" s="483"/>
      <c r="S197" s="483"/>
      <c r="T197" s="483"/>
      <c r="U197" s="483"/>
      <c r="V197" s="483"/>
      <c r="W197" s="483"/>
      <c r="X197" s="484"/>
      <c r="Y197" s="474"/>
      <c r="Z197" s="462"/>
      <c r="AA197" s="459"/>
      <c r="AB197" s="462"/>
      <c r="AC197" s="465"/>
      <c r="AD197" s="465"/>
      <c r="AE197" s="468"/>
      <c r="AF197" s="465"/>
      <c r="AG197" s="438"/>
      <c r="AH197" s="438"/>
      <c r="AI197" s="443"/>
      <c r="AJ197" s="444"/>
      <c r="AK197" s="444"/>
      <c r="AL197" s="444"/>
      <c r="AM197" s="444"/>
      <c r="AN197" s="445"/>
    </row>
    <row r="198" spans="1:40" ht="14.65" customHeight="1" x14ac:dyDescent="0.2">
      <c r="A198" s="540"/>
      <c r="B198" s="496"/>
      <c r="C198" s="465"/>
      <c r="D198" s="465"/>
      <c r="E198" s="523"/>
      <c r="F198" s="465"/>
      <c r="G198" s="465"/>
      <c r="H198" s="462"/>
      <c r="I198" s="42" t="s">
        <v>71</v>
      </c>
      <c r="J198" s="10"/>
      <c r="K198" s="40" t="s">
        <v>73</v>
      </c>
      <c r="L198" s="471"/>
      <c r="M198" s="502"/>
      <c r="N198" s="506"/>
      <c r="O198" s="506"/>
      <c r="P198" s="482"/>
      <c r="Q198" s="483"/>
      <c r="R198" s="483"/>
      <c r="S198" s="483"/>
      <c r="T198" s="483"/>
      <c r="U198" s="483"/>
      <c r="V198" s="483"/>
      <c r="W198" s="483"/>
      <c r="X198" s="484"/>
      <c r="Y198" s="474"/>
      <c r="Z198" s="462"/>
      <c r="AA198" s="459"/>
      <c r="AB198" s="462"/>
      <c r="AC198" s="465"/>
      <c r="AD198" s="465"/>
      <c r="AE198" s="468"/>
      <c r="AF198" s="465"/>
      <c r="AG198" s="438"/>
      <c r="AH198" s="438"/>
      <c r="AI198" s="443"/>
      <c r="AJ198" s="444"/>
      <c r="AK198" s="444"/>
      <c r="AL198" s="444"/>
      <c r="AM198" s="444"/>
      <c r="AN198" s="445"/>
    </row>
    <row r="199" spans="1:40" ht="14.65" customHeight="1" x14ac:dyDescent="0.2">
      <c r="A199" s="540"/>
      <c r="B199" s="510"/>
      <c r="C199" s="494"/>
      <c r="D199" s="494"/>
      <c r="E199" s="524"/>
      <c r="F199" s="494"/>
      <c r="G199" s="494"/>
      <c r="H199" s="515"/>
      <c r="I199" s="39" t="s">
        <v>72</v>
      </c>
      <c r="J199" s="10"/>
      <c r="K199" s="38" t="s">
        <v>73</v>
      </c>
      <c r="L199" s="472"/>
      <c r="M199" s="504"/>
      <c r="N199" s="507"/>
      <c r="O199" s="507"/>
      <c r="P199" s="488"/>
      <c r="Q199" s="489"/>
      <c r="R199" s="489"/>
      <c r="S199" s="489"/>
      <c r="T199" s="489"/>
      <c r="U199" s="489"/>
      <c r="V199" s="489"/>
      <c r="W199" s="489"/>
      <c r="X199" s="490"/>
      <c r="Y199" s="512"/>
      <c r="Z199" s="515"/>
      <c r="AA199" s="516"/>
      <c r="AB199" s="515"/>
      <c r="AC199" s="494"/>
      <c r="AD199" s="494"/>
      <c r="AE199" s="518"/>
      <c r="AF199" s="494"/>
      <c r="AG199" s="439"/>
      <c r="AH199" s="439"/>
      <c r="AI199" s="446"/>
      <c r="AJ199" s="447"/>
      <c r="AK199" s="447"/>
      <c r="AL199" s="447"/>
      <c r="AM199" s="447"/>
      <c r="AN199" s="448"/>
    </row>
    <row r="200" spans="1:40" ht="26.65" customHeight="1" x14ac:dyDescent="0.2">
      <c r="A200" s="540"/>
      <c r="B200" s="495" t="s">
        <v>218</v>
      </c>
      <c r="C200" s="464" t="s">
        <v>103</v>
      </c>
      <c r="D200" s="464" t="s">
        <v>180</v>
      </c>
      <c r="E200" s="464" t="s">
        <v>181</v>
      </c>
      <c r="F200" s="464" t="s">
        <v>182</v>
      </c>
      <c r="G200" s="464">
        <v>5</v>
      </c>
      <c r="H200" s="501" t="str">
        <f>IF(G200=1,"RARA VEZ",IF(G200=2,"IMPROBABLE",IF(G200=3,"POSIBLE",IF(G200=4,"PROBABLE",IF(G200=5,"CASI SEGURO"," ")))))</f>
        <v>CASI SEGURO</v>
      </c>
      <c r="I200" s="42" t="s">
        <v>41</v>
      </c>
      <c r="J200" s="13" t="s">
        <v>73</v>
      </c>
      <c r="K200" s="40"/>
      <c r="L200" s="470">
        <f>COUNTIF(J200:J231,"x")</f>
        <v>7</v>
      </c>
      <c r="M200" s="501" t="str">
        <f>IF(L200&lt;6,"5",IF(L200&gt;11,"20",IF(L245&gt;6,"10","10 ")))</f>
        <v xml:space="preserve">10 </v>
      </c>
      <c r="N200" s="505">
        <f>(G200*M200)</f>
        <v>50</v>
      </c>
      <c r="O200" s="505" t="str">
        <f>IF(N200&lt;11,"BAJA",IF(N200&gt;59,"EXTREMA",IF(N200=15,"MODERADA",IF(N200=20,"MODERADA",IF(N200=25,"MODERADA",IF(N200=30,"ALTA",IF(N200=40,"ALTA",IF(N200=50,"ALTA"," "))))))))</f>
        <v>ALTA</v>
      </c>
      <c r="P200" s="464" t="s">
        <v>183</v>
      </c>
      <c r="Q200" s="455"/>
      <c r="R200" s="455"/>
      <c r="S200" s="455" t="s">
        <v>73</v>
      </c>
      <c r="T200" s="476" t="s">
        <v>42</v>
      </c>
      <c r="U200" s="42" t="s">
        <v>43</v>
      </c>
      <c r="V200" s="9" t="s">
        <v>73</v>
      </c>
      <c r="W200" s="9"/>
      <c r="X200" s="470">
        <f>SUM(IF(V200="x",15)+IF(V201="x",5)+IF(V202="x",15)+IF(V203="x",10)+IF(V204="x",15)+IF(V205="x",10)+IF(V206="x",30))</f>
        <v>70</v>
      </c>
      <c r="Y200" s="473">
        <f>AVERAGE(X200:X227)</f>
        <v>31.25</v>
      </c>
      <c r="Z200" s="461" t="str">
        <f>IF(Y200&lt;86,"DEBIL",IF(Y200&gt;95,"FUERTE",IF(Y200=86,"MODERADO",IF(Y200=87,"MODERADO",IF(Y200=88,"MODERADO",IF(Y200=89,"MODERADO",IF(Y200=90,"MODERADO",IF(Y200=91,"MODERADO",IF(Y200=92,"MODERADO",IF(Y200=93,"MODERADO",IF(Y200=94,"MODERADO",IF(Y200=95,"MODERADO"," "))))))))))))</f>
        <v>DEBIL</v>
      </c>
      <c r="AA200" s="458" t="str">
        <f>IF(Y200&lt;85,O200," ")</f>
        <v>ALTA</v>
      </c>
      <c r="AB200" s="461" t="s">
        <v>44</v>
      </c>
      <c r="AC200" s="517" t="s">
        <v>184</v>
      </c>
      <c r="AD200" s="464" t="s">
        <v>185</v>
      </c>
      <c r="AE200" s="467" t="s">
        <v>186</v>
      </c>
      <c r="AF200" s="464" t="s">
        <v>187</v>
      </c>
      <c r="AG200" s="437" t="s">
        <v>242</v>
      </c>
      <c r="AH200" s="437" t="s">
        <v>243</v>
      </c>
      <c r="AI200" s="19"/>
      <c r="AJ200" s="20"/>
      <c r="AK200" s="20"/>
      <c r="AL200" s="20"/>
      <c r="AM200" s="20"/>
      <c r="AN200" s="21"/>
    </row>
    <row r="201" spans="1:40" ht="25.5" customHeight="1" x14ac:dyDescent="0.2">
      <c r="A201" s="540"/>
      <c r="B201" s="496"/>
      <c r="C201" s="465"/>
      <c r="D201" s="465"/>
      <c r="E201" s="465"/>
      <c r="F201" s="465"/>
      <c r="G201" s="465"/>
      <c r="H201" s="502"/>
      <c r="I201" s="42" t="s">
        <v>45</v>
      </c>
      <c r="J201" s="449" t="s">
        <v>73</v>
      </c>
      <c r="K201" s="449"/>
      <c r="L201" s="471"/>
      <c r="M201" s="502"/>
      <c r="N201" s="506"/>
      <c r="O201" s="506"/>
      <c r="P201" s="465"/>
      <c r="Q201" s="456"/>
      <c r="R201" s="456"/>
      <c r="S201" s="456"/>
      <c r="T201" s="477"/>
      <c r="U201" s="42" t="s">
        <v>46</v>
      </c>
      <c r="V201" s="9" t="s">
        <v>73</v>
      </c>
      <c r="W201" s="9"/>
      <c r="X201" s="471"/>
      <c r="Y201" s="474"/>
      <c r="Z201" s="462"/>
      <c r="AA201" s="459"/>
      <c r="AB201" s="462"/>
      <c r="AC201" s="465"/>
      <c r="AD201" s="465"/>
      <c r="AE201" s="468"/>
      <c r="AF201" s="465"/>
      <c r="AG201" s="438"/>
      <c r="AH201" s="438"/>
      <c r="AI201" s="22"/>
      <c r="AJ201" s="23"/>
      <c r="AK201" s="23"/>
      <c r="AL201" s="23"/>
      <c r="AM201" s="23"/>
      <c r="AN201" s="24"/>
    </row>
    <row r="202" spans="1:40" ht="14.65" customHeight="1" x14ac:dyDescent="0.2">
      <c r="A202" s="540"/>
      <c r="B202" s="496"/>
      <c r="C202" s="465"/>
      <c r="D202" s="465"/>
      <c r="E202" s="465"/>
      <c r="F202" s="465"/>
      <c r="G202" s="465"/>
      <c r="H202" s="502"/>
      <c r="I202" s="42"/>
      <c r="J202" s="450"/>
      <c r="K202" s="450"/>
      <c r="L202" s="471"/>
      <c r="M202" s="502"/>
      <c r="N202" s="506"/>
      <c r="O202" s="506"/>
      <c r="P202" s="465"/>
      <c r="Q202" s="456"/>
      <c r="R202" s="456"/>
      <c r="S202" s="456"/>
      <c r="T202" s="477"/>
      <c r="U202" s="42" t="s">
        <v>47</v>
      </c>
      <c r="V202" s="9"/>
      <c r="W202" s="9" t="s">
        <v>73</v>
      </c>
      <c r="X202" s="471"/>
      <c r="Y202" s="474"/>
      <c r="Z202" s="462"/>
      <c r="AA202" s="459"/>
      <c r="AB202" s="462"/>
      <c r="AC202" s="465"/>
      <c r="AD202" s="465"/>
      <c r="AE202" s="468"/>
      <c r="AF202" s="465"/>
      <c r="AG202" s="438"/>
      <c r="AH202" s="438"/>
      <c r="AI202" s="22"/>
      <c r="AJ202" s="23"/>
      <c r="AK202" s="23"/>
      <c r="AL202" s="23"/>
      <c r="AM202" s="23"/>
      <c r="AN202" s="24"/>
    </row>
    <row r="203" spans="1:40" ht="14.65" customHeight="1" x14ac:dyDescent="0.2">
      <c r="A203" s="540"/>
      <c r="B203" s="496"/>
      <c r="C203" s="465"/>
      <c r="D203" s="465"/>
      <c r="E203" s="465"/>
      <c r="F203" s="465"/>
      <c r="G203" s="465"/>
      <c r="H203" s="502"/>
      <c r="I203" s="42"/>
      <c r="J203" s="451"/>
      <c r="K203" s="451"/>
      <c r="L203" s="471"/>
      <c r="M203" s="502"/>
      <c r="N203" s="506"/>
      <c r="O203" s="506"/>
      <c r="P203" s="465"/>
      <c r="Q203" s="456"/>
      <c r="R203" s="456"/>
      <c r="S203" s="456"/>
      <c r="T203" s="477"/>
      <c r="U203" s="42" t="s">
        <v>48</v>
      </c>
      <c r="V203" s="9" t="s">
        <v>73</v>
      </c>
      <c r="W203" s="9"/>
      <c r="X203" s="471"/>
      <c r="Y203" s="474"/>
      <c r="Z203" s="462"/>
      <c r="AA203" s="459"/>
      <c r="AB203" s="462"/>
      <c r="AC203" s="465"/>
      <c r="AD203" s="465"/>
      <c r="AE203" s="468"/>
      <c r="AF203" s="465"/>
      <c r="AG203" s="438"/>
      <c r="AH203" s="438"/>
      <c r="AI203" s="22"/>
      <c r="AJ203" s="23"/>
      <c r="AK203" s="23"/>
      <c r="AL203" s="23"/>
      <c r="AM203" s="23"/>
      <c r="AN203" s="24"/>
    </row>
    <row r="204" spans="1:40" ht="25.5" customHeight="1" x14ac:dyDescent="0.2">
      <c r="A204" s="540"/>
      <c r="B204" s="496"/>
      <c r="C204" s="465"/>
      <c r="D204" s="465"/>
      <c r="E204" s="465"/>
      <c r="F204" s="465"/>
      <c r="G204" s="465"/>
      <c r="H204" s="502"/>
      <c r="I204" s="42" t="s">
        <v>49</v>
      </c>
      <c r="J204" s="40" t="s">
        <v>74</v>
      </c>
      <c r="K204" s="40"/>
      <c r="L204" s="471"/>
      <c r="M204" s="502"/>
      <c r="N204" s="506"/>
      <c r="O204" s="506"/>
      <c r="P204" s="465"/>
      <c r="Q204" s="456"/>
      <c r="R204" s="456"/>
      <c r="S204" s="456"/>
      <c r="T204" s="477"/>
      <c r="U204" s="42" t="s">
        <v>50</v>
      </c>
      <c r="V204" s="9"/>
      <c r="W204" s="9" t="s">
        <v>73</v>
      </c>
      <c r="X204" s="471"/>
      <c r="Y204" s="474"/>
      <c r="Z204" s="462"/>
      <c r="AA204" s="459"/>
      <c r="AB204" s="462"/>
      <c r="AC204" s="465"/>
      <c r="AD204" s="465"/>
      <c r="AE204" s="468"/>
      <c r="AF204" s="465"/>
      <c r="AG204" s="438"/>
      <c r="AH204" s="438"/>
      <c r="AI204" s="22"/>
      <c r="AJ204" s="23"/>
      <c r="AK204" s="23"/>
      <c r="AL204" s="23"/>
      <c r="AM204" s="23"/>
      <c r="AN204" s="24"/>
    </row>
    <row r="205" spans="1:40" ht="25.5" customHeight="1" x14ac:dyDescent="0.2">
      <c r="A205" s="540"/>
      <c r="B205" s="496"/>
      <c r="C205" s="465"/>
      <c r="D205" s="465"/>
      <c r="E205" s="465"/>
      <c r="F205" s="465"/>
      <c r="G205" s="465"/>
      <c r="H205" s="502"/>
      <c r="I205" s="42" t="s">
        <v>51</v>
      </c>
      <c r="J205" s="449"/>
      <c r="K205" s="449" t="s">
        <v>73</v>
      </c>
      <c r="L205" s="471"/>
      <c r="M205" s="502"/>
      <c r="N205" s="506"/>
      <c r="O205" s="506"/>
      <c r="P205" s="465"/>
      <c r="Q205" s="456"/>
      <c r="R205" s="456"/>
      <c r="S205" s="456"/>
      <c r="T205" s="477"/>
      <c r="U205" s="42" t="s">
        <v>52</v>
      </c>
      <c r="V205" s="9" t="s">
        <v>73</v>
      </c>
      <c r="W205" s="9"/>
      <c r="X205" s="471"/>
      <c r="Y205" s="474"/>
      <c r="Z205" s="462"/>
      <c r="AA205" s="459"/>
      <c r="AB205" s="462"/>
      <c r="AC205" s="465"/>
      <c r="AD205" s="465"/>
      <c r="AE205" s="468"/>
      <c r="AF205" s="465"/>
      <c r="AG205" s="438"/>
      <c r="AH205" s="438"/>
      <c r="AI205" s="22"/>
      <c r="AJ205" s="23"/>
      <c r="AK205" s="23"/>
      <c r="AL205" s="23"/>
      <c r="AM205" s="23"/>
      <c r="AN205" s="24"/>
    </row>
    <row r="206" spans="1:40" ht="14.65" customHeight="1" x14ac:dyDescent="0.2">
      <c r="A206" s="540"/>
      <c r="B206" s="496"/>
      <c r="C206" s="465"/>
      <c r="D206" s="465"/>
      <c r="E206" s="465"/>
      <c r="F206" s="465"/>
      <c r="G206" s="465"/>
      <c r="H206" s="502"/>
      <c r="I206" s="42"/>
      <c r="J206" s="450"/>
      <c r="K206" s="450"/>
      <c r="L206" s="471"/>
      <c r="M206" s="502"/>
      <c r="N206" s="506"/>
      <c r="O206" s="506"/>
      <c r="P206" s="494"/>
      <c r="Q206" s="457"/>
      <c r="R206" s="457"/>
      <c r="S206" s="457"/>
      <c r="T206" s="478"/>
      <c r="U206" s="42" t="s">
        <v>53</v>
      </c>
      <c r="V206" s="9" t="s">
        <v>73</v>
      </c>
      <c r="W206" s="9"/>
      <c r="X206" s="472"/>
      <c r="Y206" s="474"/>
      <c r="Z206" s="462"/>
      <c r="AA206" s="459"/>
      <c r="AB206" s="462"/>
      <c r="AC206" s="465"/>
      <c r="AD206" s="465"/>
      <c r="AE206" s="468"/>
      <c r="AF206" s="465"/>
      <c r="AG206" s="438"/>
      <c r="AH206" s="438"/>
      <c r="AI206" s="22"/>
      <c r="AJ206" s="23"/>
      <c r="AK206" s="23"/>
      <c r="AL206" s="23"/>
      <c r="AM206" s="23"/>
      <c r="AN206" s="24"/>
    </row>
    <row r="207" spans="1:40" ht="25.5" customHeight="1" x14ac:dyDescent="0.2">
      <c r="A207" s="540"/>
      <c r="B207" s="496"/>
      <c r="C207" s="465"/>
      <c r="D207" s="465"/>
      <c r="E207" s="465"/>
      <c r="F207" s="465"/>
      <c r="G207" s="465"/>
      <c r="H207" s="502"/>
      <c r="I207" s="42"/>
      <c r="J207" s="451"/>
      <c r="K207" s="451"/>
      <c r="L207" s="471"/>
      <c r="M207" s="502"/>
      <c r="N207" s="506"/>
      <c r="O207" s="506"/>
      <c r="P207" s="498" t="s">
        <v>188</v>
      </c>
      <c r="Q207" s="455"/>
      <c r="R207" s="455"/>
      <c r="S207" s="455" t="s">
        <v>74</v>
      </c>
      <c r="T207" s="476" t="s">
        <v>54</v>
      </c>
      <c r="U207" s="42" t="s">
        <v>43</v>
      </c>
      <c r="V207" s="9" t="s">
        <v>74</v>
      </c>
      <c r="W207" s="9"/>
      <c r="X207" s="470">
        <f>SUM(IF(V207="x",15)+IF(V208="x",5)+IF(V209="x",15)+IF(V210="x",10)+IF(V211="x",15)+IF(V212="x",10)+IF(V213="x",30))</f>
        <v>55</v>
      </c>
      <c r="Y207" s="474"/>
      <c r="Z207" s="462"/>
      <c r="AA207" s="459"/>
      <c r="AB207" s="462"/>
      <c r="AC207" s="465"/>
      <c r="AD207" s="465"/>
      <c r="AE207" s="468"/>
      <c r="AF207" s="465"/>
      <c r="AG207" s="438"/>
      <c r="AH207" s="438"/>
      <c r="AI207" s="22"/>
      <c r="AJ207" s="23"/>
      <c r="AK207" s="23"/>
      <c r="AL207" s="23"/>
      <c r="AM207" s="23"/>
      <c r="AN207" s="24"/>
    </row>
    <row r="208" spans="1:40" ht="25.5" customHeight="1" x14ac:dyDescent="0.2">
      <c r="A208" s="540"/>
      <c r="B208" s="496"/>
      <c r="C208" s="465"/>
      <c r="D208" s="465"/>
      <c r="E208" s="465"/>
      <c r="F208" s="465"/>
      <c r="G208" s="465"/>
      <c r="H208" s="502"/>
      <c r="I208" s="42" t="s">
        <v>55</v>
      </c>
      <c r="J208" s="449" t="s">
        <v>73</v>
      </c>
      <c r="K208" s="449"/>
      <c r="L208" s="471"/>
      <c r="M208" s="502"/>
      <c r="N208" s="506"/>
      <c r="O208" s="506"/>
      <c r="P208" s="499"/>
      <c r="Q208" s="456"/>
      <c r="R208" s="456"/>
      <c r="S208" s="456"/>
      <c r="T208" s="477"/>
      <c r="U208" s="42" t="s">
        <v>46</v>
      </c>
      <c r="V208" s="9" t="s">
        <v>74</v>
      </c>
      <c r="W208" s="9"/>
      <c r="X208" s="471"/>
      <c r="Y208" s="474"/>
      <c r="Z208" s="462"/>
      <c r="AA208" s="459"/>
      <c r="AB208" s="462"/>
      <c r="AC208" s="465"/>
      <c r="AD208" s="465"/>
      <c r="AE208" s="468"/>
      <c r="AF208" s="465"/>
      <c r="AG208" s="438"/>
      <c r="AH208" s="438"/>
      <c r="AI208" s="22"/>
      <c r="AJ208" s="23"/>
      <c r="AK208" s="23"/>
      <c r="AL208" s="23"/>
      <c r="AM208" s="23"/>
      <c r="AN208" s="24"/>
    </row>
    <row r="209" spans="1:40" ht="14.65" customHeight="1" x14ac:dyDescent="0.2">
      <c r="A209" s="540"/>
      <c r="B209" s="496"/>
      <c r="C209" s="465"/>
      <c r="D209" s="465"/>
      <c r="E209" s="465"/>
      <c r="F209" s="465"/>
      <c r="G209" s="465"/>
      <c r="H209" s="502"/>
      <c r="I209" s="42"/>
      <c r="J209" s="450"/>
      <c r="K209" s="450"/>
      <c r="L209" s="471"/>
      <c r="M209" s="502"/>
      <c r="N209" s="506"/>
      <c r="O209" s="506"/>
      <c r="P209" s="499"/>
      <c r="Q209" s="456"/>
      <c r="R209" s="456"/>
      <c r="S209" s="456"/>
      <c r="T209" s="477"/>
      <c r="U209" s="42" t="s">
        <v>47</v>
      </c>
      <c r="V209" s="9"/>
      <c r="W209" s="9" t="s">
        <v>74</v>
      </c>
      <c r="X209" s="471"/>
      <c r="Y209" s="474"/>
      <c r="Z209" s="462"/>
      <c r="AA209" s="459"/>
      <c r="AB209" s="462"/>
      <c r="AC209" s="465"/>
      <c r="AD209" s="465"/>
      <c r="AE209" s="468"/>
      <c r="AF209" s="465"/>
      <c r="AG209" s="438"/>
      <c r="AH209" s="438"/>
      <c r="AI209" s="22"/>
      <c r="AJ209" s="23"/>
      <c r="AK209" s="23"/>
      <c r="AL209" s="23"/>
      <c r="AM209" s="23"/>
      <c r="AN209" s="24"/>
    </row>
    <row r="210" spans="1:40" ht="14.65" customHeight="1" x14ac:dyDescent="0.2">
      <c r="A210" s="540"/>
      <c r="B210" s="496"/>
      <c r="C210" s="465"/>
      <c r="D210" s="465"/>
      <c r="E210" s="465"/>
      <c r="F210" s="465"/>
      <c r="G210" s="465"/>
      <c r="H210" s="502"/>
      <c r="I210" s="42"/>
      <c r="J210" s="451"/>
      <c r="K210" s="451"/>
      <c r="L210" s="471"/>
      <c r="M210" s="502"/>
      <c r="N210" s="506"/>
      <c r="O210" s="506"/>
      <c r="P210" s="499"/>
      <c r="Q210" s="456"/>
      <c r="R210" s="456"/>
      <c r="S210" s="456"/>
      <c r="T210" s="477"/>
      <c r="U210" s="42" t="s">
        <v>48</v>
      </c>
      <c r="V210" s="9" t="s">
        <v>74</v>
      </c>
      <c r="W210" s="9"/>
      <c r="X210" s="471"/>
      <c r="Y210" s="474"/>
      <c r="Z210" s="462"/>
      <c r="AA210" s="459"/>
      <c r="AB210" s="462"/>
      <c r="AC210" s="465"/>
      <c r="AD210" s="465"/>
      <c r="AE210" s="468"/>
      <c r="AF210" s="465"/>
      <c r="AG210" s="438"/>
      <c r="AH210" s="438"/>
      <c r="AI210" s="22"/>
      <c r="AJ210" s="23"/>
      <c r="AK210" s="23"/>
      <c r="AL210" s="23"/>
      <c r="AM210" s="23"/>
      <c r="AN210" s="24"/>
    </row>
    <row r="211" spans="1:40" ht="25.5" customHeight="1" x14ac:dyDescent="0.2">
      <c r="A211" s="540"/>
      <c r="B211" s="496"/>
      <c r="C211" s="465"/>
      <c r="D211" s="465"/>
      <c r="E211" s="465"/>
      <c r="F211" s="465"/>
      <c r="G211" s="465"/>
      <c r="H211" s="502"/>
      <c r="I211" s="42" t="s">
        <v>56</v>
      </c>
      <c r="J211" s="40"/>
      <c r="K211" s="40" t="s">
        <v>74</v>
      </c>
      <c r="L211" s="471"/>
      <c r="M211" s="502"/>
      <c r="N211" s="506"/>
      <c r="O211" s="506"/>
      <c r="P211" s="499"/>
      <c r="Q211" s="456"/>
      <c r="R211" s="456"/>
      <c r="S211" s="456"/>
      <c r="T211" s="477"/>
      <c r="U211" s="42" t="s">
        <v>50</v>
      </c>
      <c r="V211" s="9" t="s">
        <v>74</v>
      </c>
      <c r="W211" s="9"/>
      <c r="X211" s="471"/>
      <c r="Y211" s="474"/>
      <c r="Z211" s="462"/>
      <c r="AA211" s="459"/>
      <c r="AB211" s="462"/>
      <c r="AC211" s="465"/>
      <c r="AD211" s="465"/>
      <c r="AE211" s="468"/>
      <c r="AF211" s="465"/>
      <c r="AG211" s="438"/>
      <c r="AH211" s="438"/>
      <c r="AI211" s="22"/>
      <c r="AJ211" s="23"/>
      <c r="AK211" s="23"/>
      <c r="AL211" s="23"/>
      <c r="AM211" s="23"/>
      <c r="AN211" s="24"/>
    </row>
    <row r="212" spans="1:40" ht="25.5" customHeight="1" x14ac:dyDescent="0.2">
      <c r="A212" s="540"/>
      <c r="B212" s="496"/>
      <c r="C212" s="465"/>
      <c r="D212" s="465"/>
      <c r="E212" s="465"/>
      <c r="F212" s="465"/>
      <c r="G212" s="465"/>
      <c r="H212" s="502"/>
      <c r="I212" s="42" t="s">
        <v>57</v>
      </c>
      <c r="J212" s="449" t="s">
        <v>73</v>
      </c>
      <c r="K212" s="449"/>
      <c r="L212" s="471"/>
      <c r="M212" s="502"/>
      <c r="N212" s="506"/>
      <c r="O212" s="506"/>
      <c r="P212" s="499"/>
      <c r="Q212" s="456"/>
      <c r="R212" s="456"/>
      <c r="S212" s="456"/>
      <c r="T212" s="477"/>
      <c r="U212" s="42" t="s">
        <v>52</v>
      </c>
      <c r="V212" s="9" t="s">
        <v>74</v>
      </c>
      <c r="W212" s="9"/>
      <c r="X212" s="471"/>
      <c r="Y212" s="474"/>
      <c r="Z212" s="462"/>
      <c r="AA212" s="459"/>
      <c r="AB212" s="462"/>
      <c r="AC212" s="465"/>
      <c r="AD212" s="465"/>
      <c r="AE212" s="468"/>
      <c r="AF212" s="465"/>
      <c r="AG212" s="438"/>
      <c r="AH212" s="438"/>
      <c r="AI212" s="22"/>
      <c r="AJ212" s="23"/>
      <c r="AK212" s="23"/>
      <c r="AL212" s="23"/>
      <c r="AM212" s="23"/>
      <c r="AN212" s="24"/>
    </row>
    <row r="213" spans="1:40" ht="14.65" customHeight="1" x14ac:dyDescent="0.2">
      <c r="A213" s="540"/>
      <c r="B213" s="496"/>
      <c r="C213" s="465"/>
      <c r="D213" s="465"/>
      <c r="E213" s="465"/>
      <c r="F213" s="465"/>
      <c r="G213" s="465"/>
      <c r="H213" s="502"/>
      <c r="I213" s="42"/>
      <c r="J213" s="450"/>
      <c r="K213" s="450"/>
      <c r="L213" s="471"/>
      <c r="M213" s="502"/>
      <c r="N213" s="506"/>
      <c r="O213" s="506"/>
      <c r="P213" s="514"/>
      <c r="Q213" s="457"/>
      <c r="R213" s="457"/>
      <c r="S213" s="457"/>
      <c r="T213" s="478"/>
      <c r="U213" s="42" t="s">
        <v>53</v>
      </c>
      <c r="V213" s="9"/>
      <c r="W213" s="9"/>
      <c r="X213" s="472"/>
      <c r="Y213" s="474"/>
      <c r="Z213" s="462"/>
      <c r="AA213" s="459"/>
      <c r="AB213" s="462"/>
      <c r="AC213" s="494"/>
      <c r="AD213" s="494"/>
      <c r="AE213" s="518"/>
      <c r="AF213" s="494"/>
      <c r="AG213" s="513"/>
      <c r="AH213" s="439"/>
      <c r="AI213" s="25"/>
      <c r="AJ213" s="26"/>
      <c r="AK213" s="26"/>
      <c r="AL213" s="26"/>
      <c r="AM213" s="26"/>
      <c r="AN213" s="27"/>
    </row>
    <row r="214" spans="1:40" ht="25.5" customHeight="1" x14ac:dyDescent="0.2">
      <c r="A214" s="540"/>
      <c r="B214" s="496"/>
      <c r="C214" s="465"/>
      <c r="D214" s="465"/>
      <c r="E214" s="465"/>
      <c r="F214" s="465"/>
      <c r="G214" s="465"/>
      <c r="H214" s="502"/>
      <c r="I214" s="42"/>
      <c r="J214" s="451"/>
      <c r="K214" s="451"/>
      <c r="L214" s="471"/>
      <c r="M214" s="502"/>
      <c r="N214" s="506"/>
      <c r="O214" s="506"/>
      <c r="P214" s="491"/>
      <c r="Q214" s="455"/>
      <c r="R214" s="455"/>
      <c r="S214" s="455"/>
      <c r="T214" s="476" t="s">
        <v>58</v>
      </c>
      <c r="U214" s="42" t="s">
        <v>43</v>
      </c>
      <c r="V214" s="9"/>
      <c r="W214" s="9"/>
      <c r="X214" s="470">
        <f>SUM(IF(V214="x",15)+IF(V215="x",5)+IF(V216="x",15)+IF(V217="x",10)+IF(V218="x",15)+IF(V219="x",10)+IF(V220="x",30))</f>
        <v>0</v>
      </c>
      <c r="Y214" s="474"/>
      <c r="Z214" s="462"/>
      <c r="AA214" s="459"/>
      <c r="AB214" s="462"/>
      <c r="AC214" s="452" t="s">
        <v>189</v>
      </c>
      <c r="AD214" s="464" t="s">
        <v>190</v>
      </c>
      <c r="AE214" s="464" t="s">
        <v>259</v>
      </c>
      <c r="AF214" s="464" t="s">
        <v>191</v>
      </c>
      <c r="AG214" s="511" t="s">
        <v>251</v>
      </c>
      <c r="AH214" s="437" t="s">
        <v>244</v>
      </c>
      <c r="AI214" s="22"/>
      <c r="AJ214" s="23"/>
      <c r="AK214" s="23"/>
      <c r="AL214" s="23"/>
      <c r="AM214" s="23"/>
      <c r="AN214" s="24"/>
    </row>
    <row r="215" spans="1:40" ht="38.25" customHeight="1" x14ac:dyDescent="0.2">
      <c r="A215" s="540"/>
      <c r="B215" s="496"/>
      <c r="C215" s="465"/>
      <c r="D215" s="465"/>
      <c r="E215" s="465"/>
      <c r="F215" s="465"/>
      <c r="G215" s="465"/>
      <c r="H215" s="502"/>
      <c r="I215" s="42" t="s">
        <v>59</v>
      </c>
      <c r="J215" s="449"/>
      <c r="K215" s="449" t="s">
        <v>73</v>
      </c>
      <c r="L215" s="471"/>
      <c r="M215" s="502"/>
      <c r="N215" s="506"/>
      <c r="O215" s="506"/>
      <c r="P215" s="492"/>
      <c r="Q215" s="456"/>
      <c r="R215" s="456"/>
      <c r="S215" s="456"/>
      <c r="T215" s="477"/>
      <c r="U215" s="42" t="s">
        <v>46</v>
      </c>
      <c r="V215" s="9"/>
      <c r="W215" s="9"/>
      <c r="X215" s="471"/>
      <c r="Y215" s="474"/>
      <c r="Z215" s="462"/>
      <c r="AA215" s="459"/>
      <c r="AB215" s="462"/>
      <c r="AC215" s="453"/>
      <c r="AD215" s="465"/>
      <c r="AE215" s="465"/>
      <c r="AF215" s="465"/>
      <c r="AG215" s="438"/>
      <c r="AH215" s="438"/>
      <c r="AI215" s="22"/>
      <c r="AJ215" s="23"/>
      <c r="AK215" s="23"/>
      <c r="AL215" s="23"/>
      <c r="AM215" s="23"/>
      <c r="AN215" s="24"/>
    </row>
    <row r="216" spans="1:40" ht="14.65" customHeight="1" x14ac:dyDescent="0.2">
      <c r="A216" s="540"/>
      <c r="B216" s="496"/>
      <c r="C216" s="465"/>
      <c r="D216" s="465"/>
      <c r="E216" s="465"/>
      <c r="F216" s="465"/>
      <c r="G216" s="465"/>
      <c r="H216" s="502"/>
      <c r="I216" s="42"/>
      <c r="J216" s="450"/>
      <c r="K216" s="450"/>
      <c r="L216" s="471"/>
      <c r="M216" s="502"/>
      <c r="N216" s="506"/>
      <c r="O216" s="506"/>
      <c r="P216" s="492"/>
      <c r="Q216" s="456"/>
      <c r="R216" s="456"/>
      <c r="S216" s="456"/>
      <c r="T216" s="477"/>
      <c r="U216" s="42" t="s">
        <v>47</v>
      </c>
      <c r="V216" s="9"/>
      <c r="W216" s="9"/>
      <c r="X216" s="471"/>
      <c r="Y216" s="474"/>
      <c r="Z216" s="462"/>
      <c r="AA216" s="459"/>
      <c r="AB216" s="462"/>
      <c r="AC216" s="453"/>
      <c r="AD216" s="465"/>
      <c r="AE216" s="465"/>
      <c r="AF216" s="465"/>
      <c r="AG216" s="438"/>
      <c r="AH216" s="438"/>
      <c r="AI216" s="22"/>
      <c r="AJ216" s="23"/>
      <c r="AK216" s="23"/>
      <c r="AL216" s="23"/>
      <c r="AM216" s="23"/>
      <c r="AN216" s="24"/>
    </row>
    <row r="217" spans="1:40" ht="14.65" customHeight="1" x14ac:dyDescent="0.2">
      <c r="A217" s="540"/>
      <c r="B217" s="496"/>
      <c r="C217" s="465"/>
      <c r="D217" s="465"/>
      <c r="E217" s="465"/>
      <c r="F217" s="465"/>
      <c r="G217" s="465"/>
      <c r="H217" s="502"/>
      <c r="I217" s="42"/>
      <c r="J217" s="450"/>
      <c r="K217" s="450"/>
      <c r="L217" s="471"/>
      <c r="M217" s="502"/>
      <c r="N217" s="506"/>
      <c r="O217" s="506"/>
      <c r="P217" s="492"/>
      <c r="Q217" s="456"/>
      <c r="R217" s="456"/>
      <c r="S217" s="456"/>
      <c r="T217" s="477"/>
      <c r="U217" s="42" t="s">
        <v>48</v>
      </c>
      <c r="V217" s="9"/>
      <c r="W217" s="9"/>
      <c r="X217" s="471"/>
      <c r="Y217" s="474"/>
      <c r="Z217" s="462"/>
      <c r="AA217" s="459"/>
      <c r="AB217" s="462"/>
      <c r="AC217" s="453"/>
      <c r="AD217" s="465"/>
      <c r="AE217" s="465"/>
      <c r="AF217" s="465"/>
      <c r="AG217" s="438"/>
      <c r="AH217" s="438"/>
      <c r="AI217" s="22"/>
      <c r="AJ217" s="23"/>
      <c r="AK217" s="23"/>
      <c r="AL217" s="23"/>
      <c r="AM217" s="23"/>
      <c r="AN217" s="24"/>
    </row>
    <row r="218" spans="1:40" ht="25.5" customHeight="1" x14ac:dyDescent="0.2">
      <c r="A218" s="540"/>
      <c r="B218" s="496"/>
      <c r="C218" s="465"/>
      <c r="D218" s="465"/>
      <c r="E218" s="465"/>
      <c r="F218" s="465"/>
      <c r="G218" s="465"/>
      <c r="H218" s="502"/>
      <c r="I218" s="42"/>
      <c r="J218" s="451"/>
      <c r="K218" s="451"/>
      <c r="L218" s="471"/>
      <c r="M218" s="502"/>
      <c r="N218" s="506"/>
      <c r="O218" s="506"/>
      <c r="P218" s="492"/>
      <c r="Q218" s="456"/>
      <c r="R218" s="456"/>
      <c r="S218" s="456"/>
      <c r="T218" s="477"/>
      <c r="U218" s="42" t="s">
        <v>50</v>
      </c>
      <c r="V218" s="9"/>
      <c r="W218" s="9"/>
      <c r="X218" s="471"/>
      <c r="Y218" s="474"/>
      <c r="Z218" s="462"/>
      <c r="AA218" s="459"/>
      <c r="AB218" s="462"/>
      <c r="AC218" s="453"/>
      <c r="AD218" s="465"/>
      <c r="AE218" s="465"/>
      <c r="AF218" s="465"/>
      <c r="AG218" s="438"/>
      <c r="AH218" s="438"/>
      <c r="AI218" s="22"/>
      <c r="AJ218" s="23"/>
      <c r="AK218" s="23"/>
      <c r="AL218" s="23"/>
      <c r="AM218" s="23"/>
      <c r="AN218" s="24"/>
    </row>
    <row r="219" spans="1:40" ht="25.5" customHeight="1" x14ac:dyDescent="0.2">
      <c r="A219" s="540"/>
      <c r="B219" s="496"/>
      <c r="C219" s="465"/>
      <c r="D219" s="465"/>
      <c r="E219" s="465"/>
      <c r="F219" s="465"/>
      <c r="G219" s="465"/>
      <c r="H219" s="502"/>
      <c r="I219" s="42" t="s">
        <v>60</v>
      </c>
      <c r="J219" s="40"/>
      <c r="K219" s="40" t="s">
        <v>73</v>
      </c>
      <c r="L219" s="471"/>
      <c r="M219" s="502"/>
      <c r="N219" s="506"/>
      <c r="O219" s="506"/>
      <c r="P219" s="492"/>
      <c r="Q219" s="456"/>
      <c r="R219" s="456"/>
      <c r="S219" s="456"/>
      <c r="T219" s="477"/>
      <c r="U219" s="42" t="s">
        <v>52</v>
      </c>
      <c r="V219" s="9"/>
      <c r="W219" s="9"/>
      <c r="X219" s="471"/>
      <c r="Y219" s="474"/>
      <c r="Z219" s="462"/>
      <c r="AA219" s="459"/>
      <c r="AB219" s="462"/>
      <c r="AC219" s="453"/>
      <c r="AD219" s="465"/>
      <c r="AE219" s="465"/>
      <c r="AF219" s="465"/>
      <c r="AG219" s="438"/>
      <c r="AH219" s="438"/>
      <c r="AI219" s="22"/>
      <c r="AJ219" s="23"/>
      <c r="AK219" s="23"/>
      <c r="AL219" s="23"/>
      <c r="AM219" s="23"/>
      <c r="AN219" s="24"/>
    </row>
    <row r="220" spans="1:40" ht="45" customHeight="1" x14ac:dyDescent="0.2">
      <c r="A220" s="540"/>
      <c r="B220" s="496"/>
      <c r="C220" s="465"/>
      <c r="D220" s="465"/>
      <c r="E220" s="465"/>
      <c r="F220" s="465"/>
      <c r="G220" s="465"/>
      <c r="H220" s="502"/>
      <c r="I220" s="42" t="s">
        <v>61</v>
      </c>
      <c r="J220" s="449" t="s">
        <v>73</v>
      </c>
      <c r="K220" s="449"/>
      <c r="L220" s="471"/>
      <c r="M220" s="502"/>
      <c r="N220" s="506"/>
      <c r="O220" s="506"/>
      <c r="P220" s="493"/>
      <c r="Q220" s="457"/>
      <c r="R220" s="457"/>
      <c r="S220" s="457"/>
      <c r="T220" s="478"/>
      <c r="U220" s="42" t="s">
        <v>53</v>
      </c>
      <c r="V220" s="9"/>
      <c r="W220" s="9"/>
      <c r="X220" s="472"/>
      <c r="Y220" s="474"/>
      <c r="Z220" s="462"/>
      <c r="AA220" s="459"/>
      <c r="AB220" s="462"/>
      <c r="AC220" s="453"/>
      <c r="AD220" s="465"/>
      <c r="AE220" s="465"/>
      <c r="AF220" s="465"/>
      <c r="AG220" s="438"/>
      <c r="AH220" s="438"/>
      <c r="AI220" s="22"/>
      <c r="AJ220" s="23"/>
      <c r="AK220" s="23"/>
      <c r="AL220" s="23"/>
      <c r="AM220" s="23"/>
      <c r="AN220" s="24"/>
    </row>
    <row r="221" spans="1:40" ht="25.5" customHeight="1" x14ac:dyDescent="0.2">
      <c r="A221" s="540"/>
      <c r="B221" s="496"/>
      <c r="C221" s="465"/>
      <c r="D221" s="465"/>
      <c r="E221" s="465"/>
      <c r="F221" s="465"/>
      <c r="G221" s="465"/>
      <c r="H221" s="502"/>
      <c r="I221" s="42"/>
      <c r="J221" s="450"/>
      <c r="K221" s="450"/>
      <c r="L221" s="471"/>
      <c r="M221" s="502"/>
      <c r="N221" s="506"/>
      <c r="O221" s="506"/>
      <c r="P221" s="491"/>
      <c r="Q221" s="455"/>
      <c r="R221" s="455"/>
      <c r="S221" s="455"/>
      <c r="T221" s="476" t="s">
        <v>62</v>
      </c>
      <c r="U221" s="42" t="s">
        <v>43</v>
      </c>
      <c r="V221" s="9"/>
      <c r="W221" s="9"/>
      <c r="X221" s="470">
        <f>SUM(IF(V221="x",15)+IF(V222="x",5)+IF(V223="x",15)+IF(V224="x",10)+IF(V225="x",15)+IF(V226="x",10)+IF(V227="x",30))</f>
        <v>0</v>
      </c>
      <c r="Y221" s="474"/>
      <c r="Z221" s="462"/>
      <c r="AA221" s="459"/>
      <c r="AB221" s="462"/>
      <c r="AC221" s="453"/>
      <c r="AD221" s="465"/>
      <c r="AE221" s="465"/>
      <c r="AF221" s="465"/>
      <c r="AG221" s="438"/>
      <c r="AH221" s="438"/>
      <c r="AI221" s="22"/>
      <c r="AJ221" s="23"/>
      <c r="AK221" s="23"/>
      <c r="AL221" s="23"/>
      <c r="AM221" s="23"/>
      <c r="AN221" s="24"/>
    </row>
    <row r="222" spans="1:40" ht="25.5" customHeight="1" x14ac:dyDescent="0.2">
      <c r="A222" s="540"/>
      <c r="B222" s="496"/>
      <c r="C222" s="465"/>
      <c r="D222" s="465"/>
      <c r="E222" s="465"/>
      <c r="F222" s="465"/>
      <c r="G222" s="465"/>
      <c r="H222" s="502"/>
      <c r="I222" s="42"/>
      <c r="J222" s="451"/>
      <c r="K222" s="451"/>
      <c r="L222" s="471"/>
      <c r="M222" s="502"/>
      <c r="N222" s="506"/>
      <c r="O222" s="506"/>
      <c r="P222" s="492"/>
      <c r="Q222" s="456"/>
      <c r="R222" s="456"/>
      <c r="S222" s="456"/>
      <c r="T222" s="477"/>
      <c r="U222" s="42" t="s">
        <v>46</v>
      </c>
      <c r="V222" s="9"/>
      <c r="W222" s="9"/>
      <c r="X222" s="471"/>
      <c r="Y222" s="474"/>
      <c r="Z222" s="462"/>
      <c r="AA222" s="459"/>
      <c r="AB222" s="462"/>
      <c r="AC222" s="453"/>
      <c r="AD222" s="465"/>
      <c r="AE222" s="465"/>
      <c r="AF222" s="465"/>
      <c r="AG222" s="438"/>
      <c r="AH222" s="438"/>
      <c r="AI222" s="22"/>
      <c r="AJ222" s="23"/>
      <c r="AK222" s="23"/>
      <c r="AL222" s="23"/>
      <c r="AM222" s="23"/>
      <c r="AN222" s="24"/>
    </row>
    <row r="223" spans="1:40" ht="14.65" customHeight="1" x14ac:dyDescent="0.2">
      <c r="A223" s="540"/>
      <c r="B223" s="496"/>
      <c r="C223" s="465"/>
      <c r="D223" s="465"/>
      <c r="E223" s="465"/>
      <c r="F223" s="465"/>
      <c r="G223" s="465"/>
      <c r="H223" s="502"/>
      <c r="I223" s="42" t="s">
        <v>63</v>
      </c>
      <c r="J223" s="40"/>
      <c r="K223" s="40" t="s">
        <v>73</v>
      </c>
      <c r="L223" s="471"/>
      <c r="M223" s="502"/>
      <c r="N223" s="506"/>
      <c r="O223" s="506"/>
      <c r="P223" s="492"/>
      <c r="Q223" s="456"/>
      <c r="R223" s="456"/>
      <c r="S223" s="456"/>
      <c r="T223" s="477"/>
      <c r="U223" s="42" t="s">
        <v>47</v>
      </c>
      <c r="V223" s="9"/>
      <c r="W223" s="9"/>
      <c r="X223" s="471"/>
      <c r="Y223" s="474"/>
      <c r="Z223" s="462"/>
      <c r="AA223" s="459"/>
      <c r="AB223" s="462"/>
      <c r="AC223" s="453"/>
      <c r="AD223" s="465"/>
      <c r="AE223" s="465"/>
      <c r="AF223" s="465"/>
      <c r="AG223" s="438"/>
      <c r="AH223" s="438"/>
      <c r="AI223" s="22"/>
      <c r="AJ223" s="23"/>
      <c r="AK223" s="23"/>
      <c r="AL223" s="23"/>
      <c r="AM223" s="23"/>
      <c r="AN223" s="24"/>
    </row>
    <row r="224" spans="1:40" ht="14.65" customHeight="1" x14ac:dyDescent="0.2">
      <c r="A224" s="540"/>
      <c r="B224" s="496"/>
      <c r="C224" s="465"/>
      <c r="D224" s="465"/>
      <c r="E224" s="465"/>
      <c r="F224" s="465"/>
      <c r="G224" s="465"/>
      <c r="H224" s="502"/>
      <c r="I224" s="42" t="s">
        <v>64</v>
      </c>
      <c r="J224" s="40" t="s">
        <v>73</v>
      </c>
      <c r="K224" s="40"/>
      <c r="L224" s="471"/>
      <c r="M224" s="502"/>
      <c r="N224" s="506"/>
      <c r="O224" s="506"/>
      <c r="P224" s="492"/>
      <c r="Q224" s="456"/>
      <c r="R224" s="456"/>
      <c r="S224" s="456"/>
      <c r="T224" s="477"/>
      <c r="U224" s="42" t="s">
        <v>48</v>
      </c>
      <c r="V224" s="9"/>
      <c r="W224" s="9"/>
      <c r="X224" s="471"/>
      <c r="Y224" s="474"/>
      <c r="Z224" s="462"/>
      <c r="AA224" s="459"/>
      <c r="AB224" s="462"/>
      <c r="AC224" s="453"/>
      <c r="AD224" s="465"/>
      <c r="AE224" s="465"/>
      <c r="AF224" s="465"/>
      <c r="AG224" s="438"/>
      <c r="AH224" s="438"/>
      <c r="AI224" s="22"/>
      <c r="AJ224" s="23"/>
      <c r="AK224" s="23"/>
      <c r="AL224" s="23"/>
      <c r="AM224" s="23"/>
      <c r="AN224" s="24"/>
    </row>
    <row r="225" spans="1:40" ht="25.5" customHeight="1" x14ac:dyDescent="0.2">
      <c r="A225" s="540"/>
      <c r="B225" s="496"/>
      <c r="C225" s="465"/>
      <c r="D225" s="465"/>
      <c r="E225" s="465"/>
      <c r="F225" s="465"/>
      <c r="G225" s="465"/>
      <c r="H225" s="502"/>
      <c r="I225" s="42" t="s">
        <v>65</v>
      </c>
      <c r="J225" s="40"/>
      <c r="K225" s="40" t="s">
        <v>73</v>
      </c>
      <c r="L225" s="471"/>
      <c r="M225" s="502"/>
      <c r="N225" s="506"/>
      <c r="O225" s="506"/>
      <c r="P225" s="492"/>
      <c r="Q225" s="456"/>
      <c r="R225" s="456"/>
      <c r="S225" s="456"/>
      <c r="T225" s="477"/>
      <c r="U225" s="42" t="s">
        <v>50</v>
      </c>
      <c r="V225" s="9"/>
      <c r="W225" s="9"/>
      <c r="X225" s="471"/>
      <c r="Y225" s="474"/>
      <c r="Z225" s="462"/>
      <c r="AA225" s="459"/>
      <c r="AB225" s="462"/>
      <c r="AC225" s="453"/>
      <c r="AD225" s="465"/>
      <c r="AE225" s="465"/>
      <c r="AF225" s="465"/>
      <c r="AG225" s="438"/>
      <c r="AH225" s="438"/>
      <c r="AI225" s="22"/>
      <c r="AJ225" s="23"/>
      <c r="AK225" s="23"/>
      <c r="AL225" s="23"/>
      <c r="AM225" s="23"/>
      <c r="AN225" s="24"/>
    </row>
    <row r="226" spans="1:40" ht="25.5" customHeight="1" x14ac:dyDescent="0.2">
      <c r="A226" s="540"/>
      <c r="B226" s="496"/>
      <c r="C226" s="465"/>
      <c r="D226" s="465"/>
      <c r="E226" s="465"/>
      <c r="F226" s="465"/>
      <c r="G226" s="465"/>
      <c r="H226" s="502"/>
      <c r="I226" s="42" t="s">
        <v>66</v>
      </c>
      <c r="J226" s="40"/>
      <c r="K226" s="40" t="s">
        <v>73</v>
      </c>
      <c r="L226" s="471"/>
      <c r="M226" s="502"/>
      <c r="N226" s="506"/>
      <c r="O226" s="506"/>
      <c r="P226" s="492"/>
      <c r="Q226" s="456"/>
      <c r="R226" s="456"/>
      <c r="S226" s="456"/>
      <c r="T226" s="477"/>
      <c r="U226" s="42" t="s">
        <v>52</v>
      </c>
      <c r="V226" s="9"/>
      <c r="W226" s="9"/>
      <c r="X226" s="471"/>
      <c r="Y226" s="474"/>
      <c r="Z226" s="462"/>
      <c r="AA226" s="459"/>
      <c r="AB226" s="462"/>
      <c r="AC226" s="453"/>
      <c r="AD226" s="465"/>
      <c r="AE226" s="465"/>
      <c r="AF226" s="465"/>
      <c r="AG226" s="438"/>
      <c r="AH226" s="438"/>
      <c r="AI226" s="22"/>
      <c r="AJ226" s="23"/>
      <c r="AK226" s="23"/>
      <c r="AL226" s="23"/>
      <c r="AM226" s="23"/>
      <c r="AN226" s="24"/>
    </row>
    <row r="227" spans="1:40" ht="14.65" customHeight="1" x14ac:dyDescent="0.2">
      <c r="A227" s="540"/>
      <c r="B227" s="496"/>
      <c r="C227" s="465"/>
      <c r="D227" s="465"/>
      <c r="E227" s="465"/>
      <c r="F227" s="465"/>
      <c r="G227" s="465"/>
      <c r="H227" s="502"/>
      <c r="I227" s="42" t="s">
        <v>67</v>
      </c>
      <c r="J227" s="40"/>
      <c r="K227" s="40" t="s">
        <v>73</v>
      </c>
      <c r="L227" s="471"/>
      <c r="M227" s="502"/>
      <c r="N227" s="506"/>
      <c r="O227" s="506"/>
      <c r="P227" s="493"/>
      <c r="Q227" s="457"/>
      <c r="R227" s="457"/>
      <c r="S227" s="457"/>
      <c r="T227" s="478"/>
      <c r="U227" s="42" t="s">
        <v>53</v>
      </c>
      <c r="V227" s="9"/>
      <c r="W227" s="9"/>
      <c r="X227" s="472"/>
      <c r="Y227" s="474"/>
      <c r="Z227" s="462"/>
      <c r="AA227" s="459"/>
      <c r="AB227" s="462"/>
      <c r="AC227" s="453"/>
      <c r="AD227" s="465"/>
      <c r="AE227" s="465"/>
      <c r="AF227" s="465"/>
      <c r="AG227" s="438"/>
      <c r="AH227" s="438"/>
      <c r="AI227" s="22"/>
      <c r="AJ227" s="23"/>
      <c r="AK227" s="23"/>
      <c r="AL227" s="23"/>
      <c r="AM227" s="23"/>
      <c r="AN227" s="24"/>
    </row>
    <row r="228" spans="1:40" ht="14.65" customHeight="1" x14ac:dyDescent="0.2">
      <c r="A228" s="540"/>
      <c r="B228" s="496"/>
      <c r="C228" s="465"/>
      <c r="D228" s="465"/>
      <c r="E228" s="465"/>
      <c r="F228" s="465"/>
      <c r="G228" s="465"/>
      <c r="H228" s="502"/>
      <c r="I228" s="42" t="s">
        <v>68</v>
      </c>
      <c r="J228" s="38"/>
      <c r="K228" s="40" t="s">
        <v>73</v>
      </c>
      <c r="L228" s="471"/>
      <c r="M228" s="502"/>
      <c r="N228" s="506"/>
      <c r="O228" s="506"/>
      <c r="P228" s="479" t="s">
        <v>69</v>
      </c>
      <c r="Q228" s="480"/>
      <c r="R228" s="480"/>
      <c r="S228" s="480"/>
      <c r="T228" s="480"/>
      <c r="U228" s="480"/>
      <c r="V228" s="480"/>
      <c r="W228" s="480"/>
      <c r="X228" s="481"/>
      <c r="Y228" s="474"/>
      <c r="Z228" s="462"/>
      <c r="AA228" s="459"/>
      <c r="AB228" s="462"/>
      <c r="AC228" s="453"/>
      <c r="AD228" s="465"/>
      <c r="AE228" s="465"/>
      <c r="AF228" s="465"/>
      <c r="AG228" s="438"/>
      <c r="AH228" s="438"/>
      <c r="AI228" s="22"/>
      <c r="AJ228" s="23"/>
      <c r="AK228" s="23"/>
      <c r="AL228" s="23"/>
      <c r="AM228" s="23"/>
      <c r="AN228" s="24"/>
    </row>
    <row r="229" spans="1:40" ht="14.65" customHeight="1" x14ac:dyDescent="0.2">
      <c r="A229" s="540"/>
      <c r="B229" s="496"/>
      <c r="C229" s="465"/>
      <c r="D229" s="465"/>
      <c r="E229" s="465"/>
      <c r="F229" s="465"/>
      <c r="G229" s="465"/>
      <c r="H229" s="502"/>
      <c r="I229" s="42" t="s">
        <v>70</v>
      </c>
      <c r="J229" s="10"/>
      <c r="K229" s="40" t="s">
        <v>73</v>
      </c>
      <c r="L229" s="471"/>
      <c r="M229" s="502"/>
      <c r="N229" s="506"/>
      <c r="O229" s="506"/>
      <c r="P229" s="482"/>
      <c r="Q229" s="483"/>
      <c r="R229" s="483"/>
      <c r="S229" s="483"/>
      <c r="T229" s="483"/>
      <c r="U229" s="483"/>
      <c r="V229" s="483"/>
      <c r="W229" s="483"/>
      <c r="X229" s="484"/>
      <c r="Y229" s="474"/>
      <c r="Z229" s="462"/>
      <c r="AA229" s="459"/>
      <c r="AB229" s="462"/>
      <c r="AC229" s="453"/>
      <c r="AD229" s="465"/>
      <c r="AE229" s="465"/>
      <c r="AF229" s="465"/>
      <c r="AG229" s="438"/>
      <c r="AH229" s="438"/>
      <c r="AI229" s="22"/>
      <c r="AJ229" s="23"/>
      <c r="AK229" s="23"/>
      <c r="AL229" s="23"/>
      <c r="AM229" s="23"/>
      <c r="AN229" s="24"/>
    </row>
    <row r="230" spans="1:40" ht="14.65" customHeight="1" x14ac:dyDescent="0.2">
      <c r="A230" s="540"/>
      <c r="B230" s="496"/>
      <c r="C230" s="465"/>
      <c r="D230" s="465"/>
      <c r="E230" s="465"/>
      <c r="F230" s="465"/>
      <c r="G230" s="465"/>
      <c r="H230" s="502"/>
      <c r="I230" s="42" t="s">
        <v>71</v>
      </c>
      <c r="J230" s="10"/>
      <c r="K230" s="40" t="s">
        <v>73</v>
      </c>
      <c r="L230" s="471"/>
      <c r="M230" s="502"/>
      <c r="N230" s="506"/>
      <c r="O230" s="506"/>
      <c r="P230" s="482"/>
      <c r="Q230" s="483"/>
      <c r="R230" s="483"/>
      <c r="S230" s="483"/>
      <c r="T230" s="483"/>
      <c r="U230" s="483"/>
      <c r="V230" s="483"/>
      <c r="W230" s="483"/>
      <c r="X230" s="484"/>
      <c r="Y230" s="474"/>
      <c r="Z230" s="462"/>
      <c r="AA230" s="459"/>
      <c r="AB230" s="462"/>
      <c r="AC230" s="453"/>
      <c r="AD230" s="465"/>
      <c r="AE230" s="465"/>
      <c r="AF230" s="465"/>
      <c r="AG230" s="438"/>
      <c r="AH230" s="438"/>
      <c r="AI230" s="22"/>
      <c r="AJ230" s="23"/>
      <c r="AK230" s="23"/>
      <c r="AL230" s="23"/>
      <c r="AM230" s="23"/>
      <c r="AN230" s="24"/>
    </row>
    <row r="231" spans="1:40" ht="14.65" customHeight="1" x14ac:dyDescent="0.2">
      <c r="A231" s="540"/>
      <c r="B231" s="510"/>
      <c r="C231" s="494"/>
      <c r="D231" s="494"/>
      <c r="E231" s="494"/>
      <c r="F231" s="494"/>
      <c r="G231" s="494"/>
      <c r="H231" s="504"/>
      <c r="I231" s="39" t="s">
        <v>72</v>
      </c>
      <c r="J231" s="10"/>
      <c r="K231" s="38" t="s">
        <v>73</v>
      </c>
      <c r="L231" s="472"/>
      <c r="M231" s="504"/>
      <c r="N231" s="507"/>
      <c r="O231" s="507"/>
      <c r="P231" s="488"/>
      <c r="Q231" s="489"/>
      <c r="R231" s="489"/>
      <c r="S231" s="489"/>
      <c r="T231" s="489"/>
      <c r="U231" s="489"/>
      <c r="V231" s="489"/>
      <c r="W231" s="489"/>
      <c r="X231" s="490"/>
      <c r="Y231" s="512"/>
      <c r="Z231" s="515"/>
      <c r="AA231" s="516"/>
      <c r="AB231" s="515"/>
      <c r="AC231" s="454"/>
      <c r="AD231" s="494"/>
      <c r="AE231" s="494"/>
      <c r="AF231" s="494"/>
      <c r="AG231" s="439"/>
      <c r="AH231" s="439"/>
      <c r="AI231" s="25"/>
      <c r="AJ231" s="26"/>
      <c r="AK231" s="26"/>
      <c r="AL231" s="26"/>
      <c r="AM231" s="26"/>
      <c r="AN231" s="27"/>
    </row>
    <row r="232" spans="1:40" ht="26.65" customHeight="1" x14ac:dyDescent="0.2">
      <c r="A232" s="540"/>
      <c r="B232" s="495" t="s">
        <v>218</v>
      </c>
      <c r="C232" s="464" t="s">
        <v>156</v>
      </c>
      <c r="D232" s="464" t="s">
        <v>192</v>
      </c>
      <c r="E232" s="464" t="s">
        <v>193</v>
      </c>
      <c r="F232" s="498" t="s">
        <v>194</v>
      </c>
      <c r="G232" s="498">
        <v>5</v>
      </c>
      <c r="H232" s="501" t="str">
        <f>IF(G232=1,"RARA VEZ",IF(G232=2,"IMPROBABLE",IF(G232=3,"POSIBLE",IF(G232=4,"PROBABLE",IF(G232=5,"CASI SEGURO"," ")))))</f>
        <v>CASI SEGURO</v>
      </c>
      <c r="I232" s="42" t="s">
        <v>41</v>
      </c>
      <c r="J232" s="13" t="s">
        <v>73</v>
      </c>
      <c r="K232" s="40"/>
      <c r="L232" s="470">
        <f>COUNTIF(J232:J263,"x")</f>
        <v>8</v>
      </c>
      <c r="M232" s="501" t="str">
        <f>IF(L232&lt;6,"5",IF(L232&gt;11,"20",IF(L232&gt;6,"10","10 ")))</f>
        <v>10</v>
      </c>
      <c r="N232" s="505">
        <f>(G232*M232)</f>
        <v>50</v>
      </c>
      <c r="O232" s="505" t="str">
        <f>IF(N232&lt;11,"BAJA",IF(N232&gt;59,"EXTREMA",IF(N232=15,"MODERADA",IF(N232=20,"MODERADA",IF(N232=25,"MODERADA",IF(N232=30,"ALTA",IF(N232=40,"ALTA",IF(N232=50,"ALTA"," "))))))))</f>
        <v>ALTA</v>
      </c>
      <c r="P232" s="464" t="s">
        <v>195</v>
      </c>
      <c r="Q232" s="455"/>
      <c r="R232" s="455"/>
      <c r="S232" s="455" t="s">
        <v>73</v>
      </c>
      <c r="T232" s="476" t="s">
        <v>42</v>
      </c>
      <c r="U232" s="42" t="s">
        <v>43</v>
      </c>
      <c r="V232" s="9" t="s">
        <v>73</v>
      </c>
      <c r="W232" s="9"/>
      <c r="X232" s="470">
        <f>SUM(IF(V232="x",15)+IF(V233="x",5)+IF(V234="x",15)+IF(V235="x",10)+IF(V236="x",15)+IF(V237="x",10)+IF(V238="x",30))</f>
        <v>70</v>
      </c>
      <c r="Y232" s="473">
        <f>AVERAGE(X232:X259)</f>
        <v>17.5</v>
      </c>
      <c r="Z232" s="461" t="str">
        <f>IF(Y232&lt;86,"DEBIL",IF(Y232&gt;95,"FUERTE",IF(Y232=86,"MODERADO",IF(Y232=87,"MODERADO",IF(Y232=88,"MODERADO",IF(Y232=89,"MODERADO",IF(Y232=90,"MODERADO",IF(Y232=91,"MODERADO",IF(Y232=92,"MODERADO",IF(Y232=93,"MODERADO",IF(Y232=94,"MODERADO",IF(Y232=95,"MODERADO"," "))))))))))))</f>
        <v>DEBIL</v>
      </c>
      <c r="AA232" s="458" t="str">
        <f>IF(Y232&lt;85,O232," ")</f>
        <v>ALTA</v>
      </c>
      <c r="AB232" s="461" t="s">
        <v>44</v>
      </c>
      <c r="AC232" s="464" t="s">
        <v>196</v>
      </c>
      <c r="AD232" s="464" t="s">
        <v>197</v>
      </c>
      <c r="AE232" s="467" t="s">
        <v>198</v>
      </c>
      <c r="AF232" s="464" t="s">
        <v>199</v>
      </c>
      <c r="AG232" s="437" t="s">
        <v>245</v>
      </c>
      <c r="AH232" s="437" t="s">
        <v>246</v>
      </c>
      <c r="AI232" s="440"/>
      <c r="AJ232" s="441"/>
      <c r="AK232" s="441"/>
      <c r="AL232" s="441"/>
      <c r="AM232" s="441"/>
      <c r="AN232" s="442"/>
    </row>
    <row r="233" spans="1:40" ht="25.5" customHeight="1" x14ac:dyDescent="0.2">
      <c r="A233" s="540"/>
      <c r="B233" s="496"/>
      <c r="C233" s="465"/>
      <c r="D233" s="465"/>
      <c r="E233" s="465"/>
      <c r="F233" s="499"/>
      <c r="G233" s="499"/>
      <c r="H233" s="502"/>
      <c r="I233" s="42" t="s">
        <v>45</v>
      </c>
      <c r="J233" s="449" t="s">
        <v>73</v>
      </c>
      <c r="K233" s="449"/>
      <c r="L233" s="471"/>
      <c r="M233" s="502"/>
      <c r="N233" s="506"/>
      <c r="O233" s="506"/>
      <c r="P233" s="465"/>
      <c r="Q233" s="456"/>
      <c r="R233" s="456"/>
      <c r="S233" s="456"/>
      <c r="T233" s="477"/>
      <c r="U233" s="42" t="s">
        <v>46</v>
      </c>
      <c r="V233" s="9" t="s">
        <v>73</v>
      </c>
      <c r="W233" s="9"/>
      <c r="X233" s="471"/>
      <c r="Y233" s="474"/>
      <c r="Z233" s="462"/>
      <c r="AA233" s="459"/>
      <c r="AB233" s="462"/>
      <c r="AC233" s="465"/>
      <c r="AD233" s="465"/>
      <c r="AE233" s="468"/>
      <c r="AF233" s="465"/>
      <c r="AG233" s="438"/>
      <c r="AH233" s="438"/>
      <c r="AI233" s="443"/>
      <c r="AJ233" s="444"/>
      <c r="AK233" s="444"/>
      <c r="AL233" s="444"/>
      <c r="AM233" s="444"/>
      <c r="AN233" s="445"/>
    </row>
    <row r="234" spans="1:40" ht="14.65" customHeight="1" x14ac:dyDescent="0.2">
      <c r="A234" s="540"/>
      <c r="B234" s="496"/>
      <c r="C234" s="465"/>
      <c r="D234" s="465"/>
      <c r="E234" s="465"/>
      <c r="F234" s="499"/>
      <c r="G234" s="499"/>
      <c r="H234" s="502"/>
      <c r="I234" s="42"/>
      <c r="J234" s="450"/>
      <c r="K234" s="450"/>
      <c r="L234" s="471"/>
      <c r="M234" s="502"/>
      <c r="N234" s="506"/>
      <c r="O234" s="506"/>
      <c r="P234" s="465"/>
      <c r="Q234" s="456"/>
      <c r="R234" s="456"/>
      <c r="S234" s="456"/>
      <c r="T234" s="477"/>
      <c r="U234" s="42" t="s">
        <v>47</v>
      </c>
      <c r="V234" s="9"/>
      <c r="W234" s="9" t="s">
        <v>73</v>
      </c>
      <c r="X234" s="471"/>
      <c r="Y234" s="474"/>
      <c r="Z234" s="462"/>
      <c r="AA234" s="459"/>
      <c r="AB234" s="462"/>
      <c r="AC234" s="465"/>
      <c r="AD234" s="465"/>
      <c r="AE234" s="468"/>
      <c r="AF234" s="465"/>
      <c r="AG234" s="438"/>
      <c r="AH234" s="438"/>
      <c r="AI234" s="443"/>
      <c r="AJ234" s="444"/>
      <c r="AK234" s="444"/>
      <c r="AL234" s="444"/>
      <c r="AM234" s="444"/>
      <c r="AN234" s="445"/>
    </row>
    <row r="235" spans="1:40" ht="14.65" customHeight="1" x14ac:dyDescent="0.2">
      <c r="A235" s="540"/>
      <c r="B235" s="496"/>
      <c r="C235" s="465"/>
      <c r="D235" s="465"/>
      <c r="E235" s="465"/>
      <c r="F235" s="499"/>
      <c r="G235" s="499"/>
      <c r="H235" s="502"/>
      <c r="I235" s="42"/>
      <c r="J235" s="451"/>
      <c r="K235" s="451"/>
      <c r="L235" s="471"/>
      <c r="M235" s="502"/>
      <c r="N235" s="506"/>
      <c r="O235" s="506"/>
      <c r="P235" s="465"/>
      <c r="Q235" s="456"/>
      <c r="R235" s="456"/>
      <c r="S235" s="456"/>
      <c r="T235" s="477"/>
      <c r="U235" s="42" t="s">
        <v>48</v>
      </c>
      <c r="V235" s="9" t="s">
        <v>73</v>
      </c>
      <c r="W235" s="9"/>
      <c r="X235" s="471"/>
      <c r="Y235" s="474"/>
      <c r="Z235" s="462"/>
      <c r="AA235" s="459"/>
      <c r="AB235" s="462"/>
      <c r="AC235" s="465"/>
      <c r="AD235" s="465"/>
      <c r="AE235" s="468"/>
      <c r="AF235" s="465"/>
      <c r="AG235" s="438"/>
      <c r="AH235" s="438"/>
      <c r="AI235" s="443"/>
      <c r="AJ235" s="444"/>
      <c r="AK235" s="444"/>
      <c r="AL235" s="444"/>
      <c r="AM235" s="444"/>
      <c r="AN235" s="445"/>
    </row>
    <row r="236" spans="1:40" ht="25.5" customHeight="1" x14ac:dyDescent="0.2">
      <c r="A236" s="540"/>
      <c r="B236" s="496"/>
      <c r="C236" s="465"/>
      <c r="D236" s="465"/>
      <c r="E236" s="465"/>
      <c r="F236" s="499"/>
      <c r="G236" s="499"/>
      <c r="H236" s="502"/>
      <c r="I236" s="42" t="s">
        <v>49</v>
      </c>
      <c r="J236" s="40" t="s">
        <v>74</v>
      </c>
      <c r="K236" s="40"/>
      <c r="L236" s="471"/>
      <c r="M236" s="502"/>
      <c r="N236" s="506"/>
      <c r="O236" s="506"/>
      <c r="P236" s="465"/>
      <c r="Q236" s="456"/>
      <c r="R236" s="456"/>
      <c r="S236" s="456"/>
      <c r="T236" s="477"/>
      <c r="U236" s="42" t="s">
        <v>50</v>
      </c>
      <c r="V236" s="9"/>
      <c r="W236" s="9" t="s">
        <v>73</v>
      </c>
      <c r="X236" s="471"/>
      <c r="Y236" s="474"/>
      <c r="Z236" s="462"/>
      <c r="AA236" s="459"/>
      <c r="AB236" s="462"/>
      <c r="AC236" s="465"/>
      <c r="AD236" s="465"/>
      <c r="AE236" s="468"/>
      <c r="AF236" s="465"/>
      <c r="AG236" s="438"/>
      <c r="AH236" s="438"/>
      <c r="AI236" s="443"/>
      <c r="AJ236" s="444"/>
      <c r="AK236" s="444"/>
      <c r="AL236" s="444"/>
      <c r="AM236" s="444"/>
      <c r="AN236" s="445"/>
    </row>
    <row r="237" spans="1:40" ht="25.5" customHeight="1" x14ac:dyDescent="0.2">
      <c r="A237" s="540"/>
      <c r="B237" s="496"/>
      <c r="C237" s="465"/>
      <c r="D237" s="465"/>
      <c r="E237" s="465"/>
      <c r="F237" s="499"/>
      <c r="G237" s="499"/>
      <c r="H237" s="502"/>
      <c r="I237" s="42" t="s">
        <v>51</v>
      </c>
      <c r="J237" s="449"/>
      <c r="K237" s="449" t="s">
        <v>73</v>
      </c>
      <c r="L237" s="471"/>
      <c r="M237" s="502"/>
      <c r="N237" s="506"/>
      <c r="O237" s="506"/>
      <c r="P237" s="465"/>
      <c r="Q237" s="456"/>
      <c r="R237" s="456"/>
      <c r="S237" s="456"/>
      <c r="T237" s="477"/>
      <c r="U237" s="42" t="s">
        <v>52</v>
      </c>
      <c r="V237" s="9" t="s">
        <v>73</v>
      </c>
      <c r="W237" s="9"/>
      <c r="X237" s="471"/>
      <c r="Y237" s="474"/>
      <c r="Z237" s="462"/>
      <c r="AA237" s="459"/>
      <c r="AB237" s="462"/>
      <c r="AC237" s="465"/>
      <c r="AD237" s="465"/>
      <c r="AE237" s="468"/>
      <c r="AF237" s="465"/>
      <c r="AG237" s="438"/>
      <c r="AH237" s="438"/>
      <c r="AI237" s="443"/>
      <c r="AJ237" s="444"/>
      <c r="AK237" s="444"/>
      <c r="AL237" s="444"/>
      <c r="AM237" s="444"/>
      <c r="AN237" s="445"/>
    </row>
    <row r="238" spans="1:40" ht="14.65" customHeight="1" x14ac:dyDescent="0.2">
      <c r="A238" s="540"/>
      <c r="B238" s="496"/>
      <c r="C238" s="465"/>
      <c r="D238" s="465"/>
      <c r="E238" s="465"/>
      <c r="F238" s="499"/>
      <c r="G238" s="499"/>
      <c r="H238" s="502"/>
      <c r="I238" s="42"/>
      <c r="J238" s="450"/>
      <c r="K238" s="450"/>
      <c r="L238" s="471"/>
      <c r="M238" s="502"/>
      <c r="N238" s="506"/>
      <c r="O238" s="506"/>
      <c r="P238" s="494"/>
      <c r="Q238" s="457"/>
      <c r="R238" s="457"/>
      <c r="S238" s="457"/>
      <c r="T238" s="478"/>
      <c r="U238" s="42" t="s">
        <v>53</v>
      </c>
      <c r="V238" s="9" t="s">
        <v>73</v>
      </c>
      <c r="W238" s="9"/>
      <c r="X238" s="472"/>
      <c r="Y238" s="474"/>
      <c r="Z238" s="462"/>
      <c r="AA238" s="459"/>
      <c r="AB238" s="462"/>
      <c r="AC238" s="465"/>
      <c r="AD238" s="465"/>
      <c r="AE238" s="468"/>
      <c r="AF238" s="465"/>
      <c r="AG238" s="438"/>
      <c r="AH238" s="438"/>
      <c r="AI238" s="443"/>
      <c r="AJ238" s="444"/>
      <c r="AK238" s="444"/>
      <c r="AL238" s="444"/>
      <c r="AM238" s="444"/>
      <c r="AN238" s="445"/>
    </row>
    <row r="239" spans="1:40" ht="25.5" customHeight="1" x14ac:dyDescent="0.2">
      <c r="A239" s="540"/>
      <c r="B239" s="496"/>
      <c r="C239" s="465"/>
      <c r="D239" s="465"/>
      <c r="E239" s="465"/>
      <c r="F239" s="499"/>
      <c r="G239" s="499"/>
      <c r="H239" s="502"/>
      <c r="I239" s="42"/>
      <c r="J239" s="451"/>
      <c r="K239" s="451"/>
      <c r="L239" s="471"/>
      <c r="M239" s="502"/>
      <c r="N239" s="506"/>
      <c r="O239" s="506"/>
      <c r="P239" s="452"/>
      <c r="Q239" s="455"/>
      <c r="R239" s="455"/>
      <c r="S239" s="455"/>
      <c r="T239" s="476" t="s">
        <v>54</v>
      </c>
      <c r="U239" s="42" t="s">
        <v>43</v>
      </c>
      <c r="V239" s="9"/>
      <c r="W239" s="9"/>
      <c r="X239" s="470">
        <f>SUM(IF(V239="x",15)+IF(V240="x",5)+IF(V241="x",15)+IF(V242="x",10)+IF(V243="x",15)+IF(V244="x",10)+IF(V245="x",30))</f>
        <v>0</v>
      </c>
      <c r="Y239" s="474"/>
      <c r="Z239" s="462"/>
      <c r="AA239" s="459"/>
      <c r="AB239" s="462"/>
      <c r="AC239" s="465"/>
      <c r="AD239" s="465"/>
      <c r="AE239" s="468"/>
      <c r="AF239" s="465"/>
      <c r="AG239" s="438"/>
      <c r="AH239" s="438"/>
      <c r="AI239" s="443"/>
      <c r="AJ239" s="444"/>
      <c r="AK239" s="444"/>
      <c r="AL239" s="444"/>
      <c r="AM239" s="444"/>
      <c r="AN239" s="445"/>
    </row>
    <row r="240" spans="1:40" ht="25.5" customHeight="1" x14ac:dyDescent="0.2">
      <c r="A240" s="540"/>
      <c r="B240" s="496"/>
      <c r="C240" s="465"/>
      <c r="D240" s="465"/>
      <c r="E240" s="465"/>
      <c r="F240" s="499"/>
      <c r="G240" s="499"/>
      <c r="H240" s="502"/>
      <c r="I240" s="42" t="s">
        <v>55</v>
      </c>
      <c r="J240" s="449" t="s">
        <v>73</v>
      </c>
      <c r="K240" s="449"/>
      <c r="L240" s="471"/>
      <c r="M240" s="502"/>
      <c r="N240" s="506"/>
      <c r="O240" s="506"/>
      <c r="P240" s="453"/>
      <c r="Q240" s="456"/>
      <c r="R240" s="456"/>
      <c r="S240" s="456"/>
      <c r="T240" s="477"/>
      <c r="U240" s="42" t="s">
        <v>46</v>
      </c>
      <c r="V240" s="9"/>
      <c r="W240" s="9"/>
      <c r="X240" s="471"/>
      <c r="Y240" s="474"/>
      <c r="Z240" s="462"/>
      <c r="AA240" s="459"/>
      <c r="AB240" s="462"/>
      <c r="AC240" s="465"/>
      <c r="AD240" s="465"/>
      <c r="AE240" s="468"/>
      <c r="AF240" s="465"/>
      <c r="AG240" s="438"/>
      <c r="AH240" s="438"/>
      <c r="AI240" s="443"/>
      <c r="AJ240" s="444"/>
      <c r="AK240" s="444"/>
      <c r="AL240" s="444"/>
      <c r="AM240" s="444"/>
      <c r="AN240" s="445"/>
    </row>
    <row r="241" spans="1:40" ht="14.65" customHeight="1" x14ac:dyDescent="0.2">
      <c r="A241" s="540"/>
      <c r="B241" s="496"/>
      <c r="C241" s="465"/>
      <c r="D241" s="465"/>
      <c r="E241" s="465"/>
      <c r="F241" s="499"/>
      <c r="G241" s="499"/>
      <c r="H241" s="502"/>
      <c r="I241" s="42"/>
      <c r="J241" s="450"/>
      <c r="K241" s="450"/>
      <c r="L241" s="471"/>
      <c r="M241" s="502"/>
      <c r="N241" s="506"/>
      <c r="O241" s="506"/>
      <c r="P241" s="453"/>
      <c r="Q241" s="456"/>
      <c r="R241" s="456"/>
      <c r="S241" s="456"/>
      <c r="T241" s="477"/>
      <c r="U241" s="42" t="s">
        <v>47</v>
      </c>
      <c r="V241" s="9"/>
      <c r="W241" s="9"/>
      <c r="X241" s="471"/>
      <c r="Y241" s="474"/>
      <c r="Z241" s="462"/>
      <c r="AA241" s="459"/>
      <c r="AB241" s="462"/>
      <c r="AC241" s="465"/>
      <c r="AD241" s="465"/>
      <c r="AE241" s="468"/>
      <c r="AF241" s="465"/>
      <c r="AG241" s="438"/>
      <c r="AH241" s="438"/>
      <c r="AI241" s="443"/>
      <c r="AJ241" s="444"/>
      <c r="AK241" s="444"/>
      <c r="AL241" s="444"/>
      <c r="AM241" s="444"/>
      <c r="AN241" s="445"/>
    </row>
    <row r="242" spans="1:40" ht="14.65" customHeight="1" x14ac:dyDescent="0.2">
      <c r="A242" s="540"/>
      <c r="B242" s="496"/>
      <c r="C242" s="465"/>
      <c r="D242" s="465"/>
      <c r="E242" s="465"/>
      <c r="F242" s="499"/>
      <c r="G242" s="499"/>
      <c r="H242" s="502"/>
      <c r="I242" s="42"/>
      <c r="J242" s="451"/>
      <c r="K242" s="451"/>
      <c r="L242" s="471"/>
      <c r="M242" s="502"/>
      <c r="N242" s="506"/>
      <c r="O242" s="506"/>
      <c r="P242" s="453"/>
      <c r="Q242" s="456"/>
      <c r="R242" s="456"/>
      <c r="S242" s="456"/>
      <c r="T242" s="477"/>
      <c r="U242" s="42" t="s">
        <v>48</v>
      </c>
      <c r="V242" s="9"/>
      <c r="W242" s="9"/>
      <c r="X242" s="471"/>
      <c r="Y242" s="474"/>
      <c r="Z242" s="462"/>
      <c r="AA242" s="459"/>
      <c r="AB242" s="462"/>
      <c r="AC242" s="465"/>
      <c r="AD242" s="465"/>
      <c r="AE242" s="468"/>
      <c r="AF242" s="465"/>
      <c r="AG242" s="438"/>
      <c r="AH242" s="438"/>
      <c r="AI242" s="443"/>
      <c r="AJ242" s="444"/>
      <c r="AK242" s="444"/>
      <c r="AL242" s="444"/>
      <c r="AM242" s="444"/>
      <c r="AN242" s="445"/>
    </row>
    <row r="243" spans="1:40" ht="25.5" customHeight="1" x14ac:dyDescent="0.2">
      <c r="A243" s="540"/>
      <c r="B243" s="496"/>
      <c r="C243" s="465"/>
      <c r="D243" s="465"/>
      <c r="E243" s="465"/>
      <c r="F243" s="499"/>
      <c r="G243" s="499"/>
      <c r="H243" s="502"/>
      <c r="I243" s="42" t="s">
        <v>56</v>
      </c>
      <c r="J243" s="40" t="s">
        <v>73</v>
      </c>
      <c r="K243" s="40"/>
      <c r="L243" s="471"/>
      <c r="M243" s="502"/>
      <c r="N243" s="506"/>
      <c r="O243" s="506"/>
      <c r="P243" s="453"/>
      <c r="Q243" s="456"/>
      <c r="R243" s="456"/>
      <c r="S243" s="456"/>
      <c r="T243" s="477"/>
      <c r="U243" s="42" t="s">
        <v>50</v>
      </c>
      <c r="V243" s="9"/>
      <c r="W243" s="9"/>
      <c r="X243" s="471"/>
      <c r="Y243" s="474"/>
      <c r="Z243" s="462"/>
      <c r="AA243" s="459"/>
      <c r="AB243" s="462"/>
      <c r="AC243" s="465"/>
      <c r="AD243" s="465"/>
      <c r="AE243" s="468"/>
      <c r="AF243" s="465"/>
      <c r="AG243" s="438"/>
      <c r="AH243" s="438"/>
      <c r="AI243" s="443"/>
      <c r="AJ243" s="444"/>
      <c r="AK243" s="444"/>
      <c r="AL243" s="444"/>
      <c r="AM243" s="444"/>
      <c r="AN243" s="445"/>
    </row>
    <row r="244" spans="1:40" ht="25.5" customHeight="1" x14ac:dyDescent="0.2">
      <c r="A244" s="540"/>
      <c r="B244" s="496"/>
      <c r="C244" s="465"/>
      <c r="D244" s="465"/>
      <c r="E244" s="465"/>
      <c r="F244" s="499"/>
      <c r="G244" s="499"/>
      <c r="H244" s="502"/>
      <c r="I244" s="42" t="s">
        <v>57</v>
      </c>
      <c r="J244" s="449" t="s">
        <v>73</v>
      </c>
      <c r="K244" s="449"/>
      <c r="L244" s="471"/>
      <c r="M244" s="502"/>
      <c r="N244" s="506"/>
      <c r="O244" s="506"/>
      <c r="P244" s="453"/>
      <c r="Q244" s="456"/>
      <c r="R244" s="456"/>
      <c r="S244" s="456"/>
      <c r="T244" s="477"/>
      <c r="U244" s="42" t="s">
        <v>52</v>
      </c>
      <c r="V244" s="9"/>
      <c r="W244" s="9"/>
      <c r="X244" s="471"/>
      <c r="Y244" s="474"/>
      <c r="Z244" s="462"/>
      <c r="AA244" s="459"/>
      <c r="AB244" s="462"/>
      <c r="AC244" s="465"/>
      <c r="AD244" s="465"/>
      <c r="AE244" s="468"/>
      <c r="AF244" s="465"/>
      <c r="AG244" s="438"/>
      <c r="AH244" s="438"/>
      <c r="AI244" s="443"/>
      <c r="AJ244" s="444"/>
      <c r="AK244" s="444"/>
      <c r="AL244" s="444"/>
      <c r="AM244" s="444"/>
      <c r="AN244" s="445"/>
    </row>
    <row r="245" spans="1:40" ht="14.65" customHeight="1" x14ac:dyDescent="0.2">
      <c r="A245" s="540"/>
      <c r="B245" s="496"/>
      <c r="C245" s="465"/>
      <c r="D245" s="465"/>
      <c r="E245" s="465"/>
      <c r="F245" s="499"/>
      <c r="G245" s="499"/>
      <c r="H245" s="502"/>
      <c r="I245" s="42"/>
      <c r="J245" s="450"/>
      <c r="K245" s="450"/>
      <c r="L245" s="471"/>
      <c r="M245" s="502"/>
      <c r="N245" s="506"/>
      <c r="O245" s="506"/>
      <c r="P245" s="454"/>
      <c r="Q245" s="457"/>
      <c r="R245" s="457"/>
      <c r="S245" s="457"/>
      <c r="T245" s="478"/>
      <c r="U245" s="42" t="s">
        <v>53</v>
      </c>
      <c r="V245" s="9"/>
      <c r="W245" s="9"/>
      <c r="X245" s="472"/>
      <c r="Y245" s="474"/>
      <c r="Z245" s="462"/>
      <c r="AA245" s="459"/>
      <c r="AB245" s="462"/>
      <c r="AC245" s="465"/>
      <c r="AD245" s="465"/>
      <c r="AE245" s="468"/>
      <c r="AF245" s="465"/>
      <c r="AG245" s="438"/>
      <c r="AH245" s="438"/>
      <c r="AI245" s="443"/>
      <c r="AJ245" s="444"/>
      <c r="AK245" s="444"/>
      <c r="AL245" s="444"/>
      <c r="AM245" s="444"/>
      <c r="AN245" s="445"/>
    </row>
    <row r="246" spans="1:40" ht="25.5" customHeight="1" x14ac:dyDescent="0.2">
      <c r="A246" s="540"/>
      <c r="B246" s="496"/>
      <c r="C246" s="465"/>
      <c r="D246" s="465"/>
      <c r="E246" s="465"/>
      <c r="F246" s="499"/>
      <c r="G246" s="499"/>
      <c r="H246" s="502"/>
      <c r="I246" s="42"/>
      <c r="J246" s="451"/>
      <c r="K246" s="451"/>
      <c r="L246" s="471"/>
      <c r="M246" s="502"/>
      <c r="N246" s="506"/>
      <c r="O246" s="506"/>
      <c r="P246" s="491"/>
      <c r="Q246" s="455"/>
      <c r="R246" s="455"/>
      <c r="S246" s="455"/>
      <c r="T246" s="476" t="s">
        <v>58</v>
      </c>
      <c r="U246" s="42" t="s">
        <v>43</v>
      </c>
      <c r="V246" s="9"/>
      <c r="W246" s="9"/>
      <c r="X246" s="470">
        <f>SUM(IF(V246="x",15)+IF(V247="x",5)+IF(V248="x",15)+IF(V249="x",10)+IF(V250="x",15)+IF(V251="x",10)+IF(V252="x",30))</f>
        <v>0</v>
      </c>
      <c r="Y246" s="474"/>
      <c r="Z246" s="462"/>
      <c r="AA246" s="459"/>
      <c r="AB246" s="462"/>
      <c r="AC246" s="465"/>
      <c r="AD246" s="465"/>
      <c r="AE246" s="468"/>
      <c r="AF246" s="465"/>
      <c r="AG246" s="438"/>
      <c r="AH246" s="438"/>
      <c r="AI246" s="443"/>
      <c r="AJ246" s="444"/>
      <c r="AK246" s="444"/>
      <c r="AL246" s="444"/>
      <c r="AM246" s="444"/>
      <c r="AN246" s="445"/>
    </row>
    <row r="247" spans="1:40" ht="38.25" customHeight="1" x14ac:dyDescent="0.2">
      <c r="A247" s="540"/>
      <c r="B247" s="496"/>
      <c r="C247" s="465"/>
      <c r="D247" s="465"/>
      <c r="E247" s="465"/>
      <c r="F247" s="499"/>
      <c r="G247" s="499"/>
      <c r="H247" s="502"/>
      <c r="I247" s="42" t="s">
        <v>59</v>
      </c>
      <c r="J247" s="449"/>
      <c r="K247" s="449" t="s">
        <v>73</v>
      </c>
      <c r="L247" s="471"/>
      <c r="M247" s="502"/>
      <c r="N247" s="506"/>
      <c r="O247" s="506"/>
      <c r="P247" s="492"/>
      <c r="Q247" s="456"/>
      <c r="R247" s="456"/>
      <c r="S247" s="456"/>
      <c r="T247" s="477"/>
      <c r="U247" s="42" t="s">
        <v>46</v>
      </c>
      <c r="V247" s="9"/>
      <c r="W247" s="9"/>
      <c r="X247" s="471"/>
      <c r="Y247" s="474"/>
      <c r="Z247" s="462"/>
      <c r="AA247" s="459"/>
      <c r="AB247" s="462"/>
      <c r="AC247" s="465"/>
      <c r="AD247" s="465"/>
      <c r="AE247" s="468"/>
      <c r="AF247" s="465"/>
      <c r="AG247" s="438"/>
      <c r="AH247" s="438"/>
      <c r="AI247" s="443"/>
      <c r="AJ247" s="444"/>
      <c r="AK247" s="444"/>
      <c r="AL247" s="444"/>
      <c r="AM247" s="444"/>
      <c r="AN247" s="445"/>
    </row>
    <row r="248" spans="1:40" ht="14.65" customHeight="1" x14ac:dyDescent="0.2">
      <c r="A248" s="540"/>
      <c r="B248" s="496"/>
      <c r="C248" s="465"/>
      <c r="D248" s="465"/>
      <c r="E248" s="465"/>
      <c r="F248" s="499"/>
      <c r="G248" s="499"/>
      <c r="H248" s="502"/>
      <c r="I248" s="42"/>
      <c r="J248" s="450"/>
      <c r="K248" s="450"/>
      <c r="L248" s="471"/>
      <c r="M248" s="502"/>
      <c r="N248" s="506"/>
      <c r="O248" s="506"/>
      <c r="P248" s="492"/>
      <c r="Q248" s="456"/>
      <c r="R248" s="456"/>
      <c r="S248" s="456"/>
      <c r="T248" s="477"/>
      <c r="U248" s="42" t="s">
        <v>47</v>
      </c>
      <c r="V248" s="9"/>
      <c r="W248" s="9"/>
      <c r="X248" s="471"/>
      <c r="Y248" s="474"/>
      <c r="Z248" s="462"/>
      <c r="AA248" s="459"/>
      <c r="AB248" s="462"/>
      <c r="AC248" s="465"/>
      <c r="AD248" s="465"/>
      <c r="AE248" s="468"/>
      <c r="AF248" s="465"/>
      <c r="AG248" s="438"/>
      <c r="AH248" s="438"/>
      <c r="AI248" s="443"/>
      <c r="AJ248" s="444"/>
      <c r="AK248" s="444"/>
      <c r="AL248" s="444"/>
      <c r="AM248" s="444"/>
      <c r="AN248" s="445"/>
    </row>
    <row r="249" spans="1:40" ht="14.65" customHeight="1" x14ac:dyDescent="0.2">
      <c r="A249" s="540"/>
      <c r="B249" s="496"/>
      <c r="C249" s="465"/>
      <c r="D249" s="465"/>
      <c r="E249" s="465"/>
      <c r="F249" s="499"/>
      <c r="G249" s="499"/>
      <c r="H249" s="502"/>
      <c r="I249" s="42"/>
      <c r="J249" s="450"/>
      <c r="K249" s="450"/>
      <c r="L249" s="471"/>
      <c r="M249" s="502"/>
      <c r="N249" s="506"/>
      <c r="O249" s="506"/>
      <c r="P249" s="492"/>
      <c r="Q249" s="456"/>
      <c r="R249" s="456"/>
      <c r="S249" s="456"/>
      <c r="T249" s="477"/>
      <c r="U249" s="42" t="s">
        <v>48</v>
      </c>
      <c r="V249" s="9"/>
      <c r="W249" s="9"/>
      <c r="X249" s="471"/>
      <c r="Y249" s="474"/>
      <c r="Z249" s="462"/>
      <c r="AA249" s="459"/>
      <c r="AB249" s="462"/>
      <c r="AC249" s="465"/>
      <c r="AD249" s="465"/>
      <c r="AE249" s="468"/>
      <c r="AF249" s="465"/>
      <c r="AG249" s="438"/>
      <c r="AH249" s="438"/>
      <c r="AI249" s="443"/>
      <c r="AJ249" s="444"/>
      <c r="AK249" s="444"/>
      <c r="AL249" s="444"/>
      <c r="AM249" s="444"/>
      <c r="AN249" s="445"/>
    </row>
    <row r="250" spans="1:40" ht="25.5" customHeight="1" x14ac:dyDescent="0.2">
      <c r="A250" s="540"/>
      <c r="B250" s="496"/>
      <c r="C250" s="465"/>
      <c r="D250" s="465"/>
      <c r="E250" s="465"/>
      <c r="F250" s="499"/>
      <c r="G250" s="499"/>
      <c r="H250" s="502"/>
      <c r="I250" s="42"/>
      <c r="J250" s="451"/>
      <c r="K250" s="451"/>
      <c r="L250" s="471"/>
      <c r="M250" s="502"/>
      <c r="N250" s="506"/>
      <c r="O250" s="506"/>
      <c r="P250" s="492"/>
      <c r="Q250" s="456"/>
      <c r="R250" s="456"/>
      <c r="S250" s="456"/>
      <c r="T250" s="477"/>
      <c r="U250" s="42" t="s">
        <v>50</v>
      </c>
      <c r="V250" s="9"/>
      <c r="W250" s="9"/>
      <c r="X250" s="471"/>
      <c r="Y250" s="474"/>
      <c r="Z250" s="462"/>
      <c r="AA250" s="459"/>
      <c r="AB250" s="462"/>
      <c r="AC250" s="465"/>
      <c r="AD250" s="465"/>
      <c r="AE250" s="468"/>
      <c r="AF250" s="465"/>
      <c r="AG250" s="438"/>
      <c r="AH250" s="438"/>
      <c r="AI250" s="443"/>
      <c r="AJ250" s="444"/>
      <c r="AK250" s="444"/>
      <c r="AL250" s="444"/>
      <c r="AM250" s="444"/>
      <c r="AN250" s="445"/>
    </row>
    <row r="251" spans="1:40" ht="25.5" customHeight="1" x14ac:dyDescent="0.2">
      <c r="A251" s="540"/>
      <c r="B251" s="496"/>
      <c r="C251" s="465"/>
      <c r="D251" s="465"/>
      <c r="E251" s="465"/>
      <c r="F251" s="499"/>
      <c r="G251" s="499"/>
      <c r="H251" s="502"/>
      <c r="I251" s="42" t="s">
        <v>60</v>
      </c>
      <c r="J251" s="40"/>
      <c r="K251" s="40" t="s">
        <v>73</v>
      </c>
      <c r="L251" s="471"/>
      <c r="M251" s="502"/>
      <c r="N251" s="506"/>
      <c r="O251" s="506"/>
      <c r="P251" s="492"/>
      <c r="Q251" s="456"/>
      <c r="R251" s="456"/>
      <c r="S251" s="456"/>
      <c r="T251" s="477"/>
      <c r="U251" s="42" t="s">
        <v>52</v>
      </c>
      <c r="V251" s="9"/>
      <c r="W251" s="9"/>
      <c r="X251" s="471"/>
      <c r="Y251" s="474"/>
      <c r="Z251" s="462"/>
      <c r="AA251" s="459"/>
      <c r="AB251" s="462"/>
      <c r="AC251" s="465"/>
      <c r="AD251" s="465"/>
      <c r="AE251" s="468"/>
      <c r="AF251" s="465"/>
      <c r="AG251" s="438"/>
      <c r="AH251" s="438"/>
      <c r="AI251" s="443"/>
      <c r="AJ251" s="444"/>
      <c r="AK251" s="444"/>
      <c r="AL251" s="444"/>
      <c r="AM251" s="444"/>
      <c r="AN251" s="445"/>
    </row>
    <row r="252" spans="1:40" ht="25.5" customHeight="1" x14ac:dyDescent="0.2">
      <c r="A252" s="540"/>
      <c r="B252" s="496"/>
      <c r="C252" s="465"/>
      <c r="D252" s="465"/>
      <c r="E252" s="465"/>
      <c r="F252" s="499"/>
      <c r="G252" s="499"/>
      <c r="H252" s="502"/>
      <c r="I252" s="42" t="s">
        <v>61</v>
      </c>
      <c r="J252" s="449" t="s">
        <v>73</v>
      </c>
      <c r="K252" s="449"/>
      <c r="L252" s="471"/>
      <c r="M252" s="502"/>
      <c r="N252" s="506"/>
      <c r="O252" s="506"/>
      <c r="P252" s="493"/>
      <c r="Q252" s="457"/>
      <c r="R252" s="457"/>
      <c r="S252" s="457"/>
      <c r="T252" s="478"/>
      <c r="U252" s="42" t="s">
        <v>53</v>
      </c>
      <c r="V252" s="9"/>
      <c r="W252" s="9"/>
      <c r="X252" s="472"/>
      <c r="Y252" s="474"/>
      <c r="Z252" s="462"/>
      <c r="AA252" s="459"/>
      <c r="AB252" s="462"/>
      <c r="AC252" s="465"/>
      <c r="AD252" s="465"/>
      <c r="AE252" s="468"/>
      <c r="AF252" s="465"/>
      <c r="AG252" s="438"/>
      <c r="AH252" s="438"/>
      <c r="AI252" s="443"/>
      <c r="AJ252" s="444"/>
      <c r="AK252" s="444"/>
      <c r="AL252" s="444"/>
      <c r="AM252" s="444"/>
      <c r="AN252" s="445"/>
    </row>
    <row r="253" spans="1:40" ht="25.5" customHeight="1" x14ac:dyDescent="0.2">
      <c r="A253" s="540"/>
      <c r="B253" s="496"/>
      <c r="C253" s="465"/>
      <c r="D253" s="465"/>
      <c r="E253" s="465"/>
      <c r="F253" s="499"/>
      <c r="G253" s="499"/>
      <c r="H253" s="502"/>
      <c r="I253" s="42"/>
      <c r="J253" s="450"/>
      <c r="K253" s="450"/>
      <c r="L253" s="471"/>
      <c r="M253" s="502"/>
      <c r="N253" s="506"/>
      <c r="O253" s="506"/>
      <c r="P253" s="491"/>
      <c r="Q253" s="455"/>
      <c r="R253" s="455"/>
      <c r="S253" s="455"/>
      <c r="T253" s="476" t="s">
        <v>62</v>
      </c>
      <c r="U253" s="42" t="s">
        <v>43</v>
      </c>
      <c r="V253" s="9"/>
      <c r="W253" s="9"/>
      <c r="X253" s="470">
        <f>SUM(IF(V253="x",15)+IF(V254="x",5)+IF(V255="x",15)+IF(V256="x",10)+IF(V257="x",15)+IF(V258="x",10)+IF(V259="x",30))</f>
        <v>0</v>
      </c>
      <c r="Y253" s="474"/>
      <c r="Z253" s="462"/>
      <c r="AA253" s="459"/>
      <c r="AB253" s="462"/>
      <c r="AC253" s="465"/>
      <c r="AD253" s="465"/>
      <c r="AE253" s="468"/>
      <c r="AF253" s="465"/>
      <c r="AG253" s="438"/>
      <c r="AH253" s="438"/>
      <c r="AI253" s="443"/>
      <c r="AJ253" s="444"/>
      <c r="AK253" s="444"/>
      <c r="AL253" s="444"/>
      <c r="AM253" s="444"/>
      <c r="AN253" s="445"/>
    </row>
    <row r="254" spans="1:40" ht="25.5" customHeight="1" x14ac:dyDescent="0.2">
      <c r="A254" s="540"/>
      <c r="B254" s="496"/>
      <c r="C254" s="465"/>
      <c r="D254" s="465"/>
      <c r="E254" s="465"/>
      <c r="F254" s="499"/>
      <c r="G254" s="499"/>
      <c r="H254" s="502"/>
      <c r="I254" s="42"/>
      <c r="J254" s="451"/>
      <c r="K254" s="451"/>
      <c r="L254" s="471"/>
      <c r="M254" s="502"/>
      <c r="N254" s="506"/>
      <c r="O254" s="506"/>
      <c r="P254" s="492"/>
      <c r="Q254" s="456"/>
      <c r="R254" s="456"/>
      <c r="S254" s="456"/>
      <c r="T254" s="477"/>
      <c r="U254" s="42" t="s">
        <v>46</v>
      </c>
      <c r="V254" s="9"/>
      <c r="W254" s="9"/>
      <c r="X254" s="471"/>
      <c r="Y254" s="474"/>
      <c r="Z254" s="462"/>
      <c r="AA254" s="459"/>
      <c r="AB254" s="462"/>
      <c r="AC254" s="465"/>
      <c r="AD254" s="465"/>
      <c r="AE254" s="468"/>
      <c r="AF254" s="465"/>
      <c r="AG254" s="438"/>
      <c r="AH254" s="438"/>
      <c r="AI254" s="443"/>
      <c r="AJ254" s="444"/>
      <c r="AK254" s="444"/>
      <c r="AL254" s="444"/>
      <c r="AM254" s="444"/>
      <c r="AN254" s="445"/>
    </row>
    <row r="255" spans="1:40" ht="14.65" customHeight="1" x14ac:dyDescent="0.2">
      <c r="A255" s="540"/>
      <c r="B255" s="496"/>
      <c r="C255" s="465"/>
      <c r="D255" s="465"/>
      <c r="E255" s="465"/>
      <c r="F255" s="499"/>
      <c r="G255" s="499"/>
      <c r="H255" s="502"/>
      <c r="I255" s="42" t="s">
        <v>63</v>
      </c>
      <c r="J255" s="40"/>
      <c r="K255" s="40" t="s">
        <v>73</v>
      </c>
      <c r="L255" s="471"/>
      <c r="M255" s="502"/>
      <c r="N255" s="506"/>
      <c r="O255" s="506"/>
      <c r="P255" s="492"/>
      <c r="Q255" s="456"/>
      <c r="R255" s="456"/>
      <c r="S255" s="456"/>
      <c r="T255" s="477"/>
      <c r="U255" s="42" t="s">
        <v>47</v>
      </c>
      <c r="V255" s="9"/>
      <c r="W255" s="9"/>
      <c r="X255" s="471"/>
      <c r="Y255" s="474"/>
      <c r="Z255" s="462"/>
      <c r="AA255" s="459"/>
      <c r="AB255" s="462"/>
      <c r="AC255" s="465"/>
      <c r="AD255" s="465"/>
      <c r="AE255" s="468"/>
      <c r="AF255" s="465"/>
      <c r="AG255" s="438"/>
      <c r="AH255" s="438"/>
      <c r="AI255" s="443"/>
      <c r="AJ255" s="444"/>
      <c r="AK255" s="444"/>
      <c r="AL255" s="444"/>
      <c r="AM255" s="444"/>
      <c r="AN255" s="445"/>
    </row>
    <row r="256" spans="1:40" ht="14.65" customHeight="1" x14ac:dyDescent="0.2">
      <c r="A256" s="540"/>
      <c r="B256" s="496"/>
      <c r="C256" s="465"/>
      <c r="D256" s="465"/>
      <c r="E256" s="465"/>
      <c r="F256" s="499"/>
      <c r="G256" s="499"/>
      <c r="H256" s="502"/>
      <c r="I256" s="42" t="s">
        <v>64</v>
      </c>
      <c r="J256" s="40" t="s">
        <v>73</v>
      </c>
      <c r="K256" s="40"/>
      <c r="L256" s="471"/>
      <c r="M256" s="502"/>
      <c r="N256" s="506"/>
      <c r="O256" s="506"/>
      <c r="P256" s="492"/>
      <c r="Q256" s="456"/>
      <c r="R256" s="456"/>
      <c r="S256" s="456"/>
      <c r="T256" s="477"/>
      <c r="U256" s="42" t="s">
        <v>48</v>
      </c>
      <c r="V256" s="9"/>
      <c r="W256" s="9"/>
      <c r="X256" s="471"/>
      <c r="Y256" s="474"/>
      <c r="Z256" s="462"/>
      <c r="AA256" s="459"/>
      <c r="AB256" s="462"/>
      <c r="AC256" s="465"/>
      <c r="AD256" s="465"/>
      <c r="AE256" s="468"/>
      <c r="AF256" s="465"/>
      <c r="AG256" s="438"/>
      <c r="AH256" s="438"/>
      <c r="AI256" s="443"/>
      <c r="AJ256" s="444"/>
      <c r="AK256" s="444"/>
      <c r="AL256" s="444"/>
      <c r="AM256" s="444"/>
      <c r="AN256" s="445"/>
    </row>
    <row r="257" spans="1:40" ht="25.5" customHeight="1" x14ac:dyDescent="0.2">
      <c r="A257" s="540"/>
      <c r="B257" s="496"/>
      <c r="C257" s="465"/>
      <c r="D257" s="465"/>
      <c r="E257" s="465"/>
      <c r="F257" s="499"/>
      <c r="G257" s="499"/>
      <c r="H257" s="502"/>
      <c r="I257" s="42" t="s">
        <v>65</v>
      </c>
      <c r="J257" s="40"/>
      <c r="K257" s="40" t="s">
        <v>73</v>
      </c>
      <c r="L257" s="471"/>
      <c r="M257" s="502"/>
      <c r="N257" s="506"/>
      <c r="O257" s="506"/>
      <c r="P257" s="492"/>
      <c r="Q257" s="456"/>
      <c r="R257" s="456"/>
      <c r="S257" s="456"/>
      <c r="T257" s="477"/>
      <c r="U257" s="42" t="s">
        <v>50</v>
      </c>
      <c r="V257" s="9"/>
      <c r="W257" s="9"/>
      <c r="X257" s="471"/>
      <c r="Y257" s="474"/>
      <c r="Z257" s="462"/>
      <c r="AA257" s="459"/>
      <c r="AB257" s="462"/>
      <c r="AC257" s="465"/>
      <c r="AD257" s="465"/>
      <c r="AE257" s="468"/>
      <c r="AF257" s="465"/>
      <c r="AG257" s="438"/>
      <c r="AH257" s="438"/>
      <c r="AI257" s="443"/>
      <c r="AJ257" s="444"/>
      <c r="AK257" s="444"/>
      <c r="AL257" s="444"/>
      <c r="AM257" s="444"/>
      <c r="AN257" s="445"/>
    </row>
    <row r="258" spans="1:40" ht="25.5" customHeight="1" x14ac:dyDescent="0.2">
      <c r="A258" s="540"/>
      <c r="B258" s="496"/>
      <c r="C258" s="465"/>
      <c r="D258" s="465"/>
      <c r="E258" s="465"/>
      <c r="F258" s="499"/>
      <c r="G258" s="499"/>
      <c r="H258" s="502"/>
      <c r="I258" s="42" t="s">
        <v>66</v>
      </c>
      <c r="J258" s="40"/>
      <c r="K258" s="40" t="s">
        <v>73</v>
      </c>
      <c r="L258" s="471"/>
      <c r="M258" s="502"/>
      <c r="N258" s="506"/>
      <c r="O258" s="506"/>
      <c r="P258" s="492"/>
      <c r="Q258" s="456"/>
      <c r="R258" s="456"/>
      <c r="S258" s="456"/>
      <c r="T258" s="477"/>
      <c r="U258" s="42" t="s">
        <v>52</v>
      </c>
      <c r="V258" s="9"/>
      <c r="W258" s="9"/>
      <c r="X258" s="471"/>
      <c r="Y258" s="474"/>
      <c r="Z258" s="462"/>
      <c r="AA258" s="459"/>
      <c r="AB258" s="462"/>
      <c r="AC258" s="465"/>
      <c r="AD258" s="465"/>
      <c r="AE258" s="468"/>
      <c r="AF258" s="465"/>
      <c r="AG258" s="438"/>
      <c r="AH258" s="438"/>
      <c r="AI258" s="443"/>
      <c r="AJ258" s="444"/>
      <c r="AK258" s="444"/>
      <c r="AL258" s="444"/>
      <c r="AM258" s="444"/>
      <c r="AN258" s="445"/>
    </row>
    <row r="259" spans="1:40" ht="14.65" customHeight="1" x14ac:dyDescent="0.2">
      <c r="A259" s="540"/>
      <c r="B259" s="496"/>
      <c r="C259" s="465"/>
      <c r="D259" s="465"/>
      <c r="E259" s="465"/>
      <c r="F259" s="499"/>
      <c r="G259" s="499"/>
      <c r="H259" s="502"/>
      <c r="I259" s="42" t="s">
        <v>67</v>
      </c>
      <c r="J259" s="40"/>
      <c r="K259" s="40" t="s">
        <v>73</v>
      </c>
      <c r="L259" s="471"/>
      <c r="M259" s="502"/>
      <c r="N259" s="506"/>
      <c r="O259" s="506"/>
      <c r="P259" s="493"/>
      <c r="Q259" s="457"/>
      <c r="R259" s="457"/>
      <c r="S259" s="457"/>
      <c r="T259" s="478"/>
      <c r="U259" s="42" t="s">
        <v>53</v>
      </c>
      <c r="V259" s="9"/>
      <c r="W259" s="9"/>
      <c r="X259" s="472"/>
      <c r="Y259" s="474"/>
      <c r="Z259" s="462"/>
      <c r="AA259" s="459"/>
      <c r="AB259" s="462"/>
      <c r="AC259" s="465"/>
      <c r="AD259" s="465"/>
      <c r="AE259" s="468"/>
      <c r="AF259" s="465"/>
      <c r="AG259" s="438"/>
      <c r="AH259" s="438"/>
      <c r="AI259" s="443"/>
      <c r="AJ259" s="444"/>
      <c r="AK259" s="444"/>
      <c r="AL259" s="444"/>
      <c r="AM259" s="444"/>
      <c r="AN259" s="445"/>
    </row>
    <row r="260" spans="1:40" ht="14.65" customHeight="1" x14ac:dyDescent="0.2">
      <c r="A260" s="540"/>
      <c r="B260" s="496"/>
      <c r="C260" s="465"/>
      <c r="D260" s="465"/>
      <c r="E260" s="465"/>
      <c r="F260" s="499"/>
      <c r="G260" s="499"/>
      <c r="H260" s="502"/>
      <c r="I260" s="42" t="s">
        <v>68</v>
      </c>
      <c r="J260" s="38"/>
      <c r="K260" s="40" t="s">
        <v>73</v>
      </c>
      <c r="L260" s="471"/>
      <c r="M260" s="502"/>
      <c r="N260" s="506"/>
      <c r="O260" s="506"/>
      <c r="P260" s="479" t="s">
        <v>69</v>
      </c>
      <c r="Q260" s="480"/>
      <c r="R260" s="480"/>
      <c r="S260" s="480"/>
      <c r="T260" s="480"/>
      <c r="U260" s="480"/>
      <c r="V260" s="480"/>
      <c r="W260" s="480"/>
      <c r="X260" s="481"/>
      <c r="Y260" s="474"/>
      <c r="Z260" s="462"/>
      <c r="AA260" s="459"/>
      <c r="AB260" s="462"/>
      <c r="AC260" s="465"/>
      <c r="AD260" s="465"/>
      <c r="AE260" s="468"/>
      <c r="AF260" s="465"/>
      <c r="AG260" s="438"/>
      <c r="AH260" s="438"/>
      <c r="AI260" s="443"/>
      <c r="AJ260" s="444"/>
      <c r="AK260" s="444"/>
      <c r="AL260" s="444"/>
      <c r="AM260" s="444"/>
      <c r="AN260" s="445"/>
    </row>
    <row r="261" spans="1:40" ht="14.65" customHeight="1" x14ac:dyDescent="0.2">
      <c r="A261" s="540"/>
      <c r="B261" s="496"/>
      <c r="C261" s="465"/>
      <c r="D261" s="465"/>
      <c r="E261" s="465"/>
      <c r="F261" s="499"/>
      <c r="G261" s="499"/>
      <c r="H261" s="502"/>
      <c r="I261" s="42" t="s">
        <v>70</v>
      </c>
      <c r="J261" s="10"/>
      <c r="K261" s="40" t="s">
        <v>73</v>
      </c>
      <c r="L261" s="471"/>
      <c r="M261" s="502"/>
      <c r="N261" s="506"/>
      <c r="O261" s="506"/>
      <c r="P261" s="482"/>
      <c r="Q261" s="483"/>
      <c r="R261" s="483"/>
      <c r="S261" s="483"/>
      <c r="T261" s="483"/>
      <c r="U261" s="483"/>
      <c r="V261" s="483"/>
      <c r="W261" s="483"/>
      <c r="X261" s="484"/>
      <c r="Y261" s="474"/>
      <c r="Z261" s="462"/>
      <c r="AA261" s="459"/>
      <c r="AB261" s="462"/>
      <c r="AC261" s="465"/>
      <c r="AD261" s="465"/>
      <c r="AE261" s="468"/>
      <c r="AF261" s="465"/>
      <c r="AG261" s="438"/>
      <c r="AH261" s="438"/>
      <c r="AI261" s="443"/>
      <c r="AJ261" s="444"/>
      <c r="AK261" s="444"/>
      <c r="AL261" s="444"/>
      <c r="AM261" s="444"/>
      <c r="AN261" s="445"/>
    </row>
    <row r="262" spans="1:40" ht="14.65" customHeight="1" x14ac:dyDescent="0.2">
      <c r="A262" s="540"/>
      <c r="B262" s="496"/>
      <c r="C262" s="465"/>
      <c r="D262" s="465"/>
      <c r="E262" s="465"/>
      <c r="F262" s="499"/>
      <c r="G262" s="499"/>
      <c r="H262" s="502"/>
      <c r="I262" s="42" t="s">
        <v>71</v>
      </c>
      <c r="J262" s="10"/>
      <c r="K262" s="40" t="s">
        <v>73</v>
      </c>
      <c r="L262" s="471"/>
      <c r="M262" s="502"/>
      <c r="N262" s="506"/>
      <c r="O262" s="506"/>
      <c r="P262" s="482"/>
      <c r="Q262" s="483"/>
      <c r="R262" s="483"/>
      <c r="S262" s="483"/>
      <c r="T262" s="483"/>
      <c r="U262" s="483"/>
      <c r="V262" s="483"/>
      <c r="W262" s="483"/>
      <c r="X262" s="484"/>
      <c r="Y262" s="474"/>
      <c r="Z262" s="462"/>
      <c r="AA262" s="459"/>
      <c r="AB262" s="462"/>
      <c r="AC262" s="465"/>
      <c r="AD262" s="465"/>
      <c r="AE262" s="468"/>
      <c r="AF262" s="465"/>
      <c r="AG262" s="438"/>
      <c r="AH262" s="438"/>
      <c r="AI262" s="443"/>
      <c r="AJ262" s="444"/>
      <c r="AK262" s="444"/>
      <c r="AL262" s="444"/>
      <c r="AM262" s="444"/>
      <c r="AN262" s="445"/>
    </row>
    <row r="263" spans="1:40" ht="15" customHeight="1" thickBot="1" x14ac:dyDescent="0.25">
      <c r="A263" s="541"/>
      <c r="B263" s="497"/>
      <c r="C263" s="466"/>
      <c r="D263" s="466"/>
      <c r="E263" s="466"/>
      <c r="F263" s="500"/>
      <c r="G263" s="500"/>
      <c r="H263" s="503"/>
      <c r="I263" s="42" t="s">
        <v>72</v>
      </c>
      <c r="J263" s="11"/>
      <c r="K263" s="40" t="s">
        <v>73</v>
      </c>
      <c r="L263" s="508"/>
      <c r="M263" s="503"/>
      <c r="N263" s="509"/>
      <c r="O263" s="509"/>
      <c r="P263" s="485"/>
      <c r="Q263" s="486"/>
      <c r="R263" s="486"/>
      <c r="S263" s="486"/>
      <c r="T263" s="486"/>
      <c r="U263" s="486"/>
      <c r="V263" s="486"/>
      <c r="W263" s="486"/>
      <c r="X263" s="487"/>
      <c r="Y263" s="475"/>
      <c r="Z263" s="463"/>
      <c r="AA263" s="460"/>
      <c r="AB263" s="463"/>
      <c r="AC263" s="466"/>
      <c r="AD263" s="466"/>
      <c r="AE263" s="469"/>
      <c r="AF263" s="466"/>
      <c r="AG263" s="439"/>
      <c r="AH263" s="439"/>
      <c r="AI263" s="446"/>
      <c r="AJ263" s="447"/>
      <c r="AK263" s="447"/>
      <c r="AL263" s="447"/>
      <c r="AM263" s="447"/>
      <c r="AN263" s="448"/>
    </row>
  </sheetData>
  <mergeCells count="535">
    <mergeCell ref="AI3:AN3"/>
    <mergeCell ref="C4:C6"/>
    <mergeCell ref="D4:D6"/>
    <mergeCell ref="E4:E6"/>
    <mergeCell ref="F4:F6"/>
    <mergeCell ref="A1:AF1"/>
    <mergeCell ref="A3:F3"/>
    <mergeCell ref="H3:N3"/>
    <mergeCell ref="P3:AB3"/>
    <mergeCell ref="AC3:AF3"/>
    <mergeCell ref="AB5:AB6"/>
    <mergeCell ref="A8:A263"/>
    <mergeCell ref="AF4:AF6"/>
    <mergeCell ref="AG4:AG6"/>
    <mergeCell ref="AH4:AH6"/>
    <mergeCell ref="AI4:AN6"/>
    <mergeCell ref="G5:G6"/>
    <mergeCell ref="H5:H6"/>
    <mergeCell ref="I5:L5"/>
    <mergeCell ref="M5:M6"/>
    <mergeCell ref="N5:N6"/>
    <mergeCell ref="O5:O6"/>
    <mergeCell ref="G4:N4"/>
    <mergeCell ref="P4:Y4"/>
    <mergeCell ref="AA4:AB4"/>
    <mergeCell ref="AC4:AC6"/>
    <mergeCell ref="AD4:AD6"/>
    <mergeCell ref="AE4:AE6"/>
    <mergeCell ref="P5:S5"/>
    <mergeCell ref="U5:X5"/>
    <mergeCell ref="Z5:Z6"/>
    <mergeCell ref="AA5:AA6"/>
    <mergeCell ref="A4:A6"/>
    <mergeCell ref="B4:B6"/>
    <mergeCell ref="X8:X14"/>
    <mergeCell ref="P22:P28"/>
    <mergeCell ref="Q22:Q28"/>
    <mergeCell ref="R22:R28"/>
    <mergeCell ref="T22:T28"/>
    <mergeCell ref="X22:X28"/>
    <mergeCell ref="R29:R35"/>
    <mergeCell ref="S29:S35"/>
    <mergeCell ref="T29:T35"/>
    <mergeCell ref="X29:X35"/>
    <mergeCell ref="AH8:AH39"/>
    <mergeCell ref="AI8:AN39"/>
    <mergeCell ref="I9:I11"/>
    <mergeCell ref="J9:J11"/>
    <mergeCell ref="K9:K11"/>
    <mergeCell ref="I13:I15"/>
    <mergeCell ref="J13:J15"/>
    <mergeCell ref="K13:K15"/>
    <mergeCell ref="P15:P21"/>
    <mergeCell ref="Q15:Q21"/>
    <mergeCell ref="AB8:AB39"/>
    <mergeCell ref="AC8:AC39"/>
    <mergeCell ref="AD8:AD39"/>
    <mergeCell ref="AE8:AE39"/>
    <mergeCell ref="AF8:AF39"/>
    <mergeCell ref="AG8:AG39"/>
    <mergeCell ref="S8:S14"/>
    <mergeCell ref="T8:T14"/>
    <mergeCell ref="Y8:Y39"/>
    <mergeCell ref="Z8:Z39"/>
    <mergeCell ref="AA8:AA39"/>
    <mergeCell ref="S15:S21"/>
    <mergeCell ref="T15:T21"/>
    <mergeCell ref="X15:X21"/>
    <mergeCell ref="I23:I26"/>
    <mergeCell ref="J23:J26"/>
    <mergeCell ref="K23:K26"/>
    <mergeCell ref="I28:I30"/>
    <mergeCell ref="J28:J30"/>
    <mergeCell ref="K28:K30"/>
    <mergeCell ref="P29:P35"/>
    <mergeCell ref="Q29:Q35"/>
    <mergeCell ref="L8:L39"/>
    <mergeCell ref="P36:X39"/>
    <mergeCell ref="I16:I18"/>
    <mergeCell ref="J16:J18"/>
    <mergeCell ref="K16:K18"/>
    <mergeCell ref="I20:I22"/>
    <mergeCell ref="J20:J22"/>
    <mergeCell ref="K20:K22"/>
    <mergeCell ref="S22:S28"/>
    <mergeCell ref="M8:M39"/>
    <mergeCell ref="N8:N39"/>
    <mergeCell ref="O8:O39"/>
    <mergeCell ref="P8:P14"/>
    <mergeCell ref="Q8:Q14"/>
    <mergeCell ref="R8:R14"/>
    <mergeCell ref="R15:R21"/>
    <mergeCell ref="B40:B71"/>
    <mergeCell ref="C40:C71"/>
    <mergeCell ref="D40:D71"/>
    <mergeCell ref="E40:E71"/>
    <mergeCell ref="F40:F71"/>
    <mergeCell ref="B8:B39"/>
    <mergeCell ref="C8:C39"/>
    <mergeCell ref="D8:D39"/>
    <mergeCell ref="E8:E39"/>
    <mergeCell ref="F8:F39"/>
    <mergeCell ref="G8:G39"/>
    <mergeCell ref="H8:H39"/>
    <mergeCell ref="AA40:AA71"/>
    <mergeCell ref="AB40:AB71"/>
    <mergeCell ref="AC40:AC71"/>
    <mergeCell ref="AD40:AD71"/>
    <mergeCell ref="P40:P46"/>
    <mergeCell ref="Q40:Q46"/>
    <mergeCell ref="R40:R46"/>
    <mergeCell ref="S40:S46"/>
    <mergeCell ref="T40:T46"/>
    <mergeCell ref="X40:X46"/>
    <mergeCell ref="R47:R53"/>
    <mergeCell ref="S47:S53"/>
    <mergeCell ref="T47:T53"/>
    <mergeCell ref="X47:X53"/>
    <mergeCell ref="J48:J50"/>
    <mergeCell ref="K48:K50"/>
    <mergeCell ref="J52:J54"/>
    <mergeCell ref="K52:K54"/>
    <mergeCell ref="P54:P60"/>
    <mergeCell ref="Q54:Q60"/>
    <mergeCell ref="J45:J47"/>
    <mergeCell ref="K45:K47"/>
    <mergeCell ref="X61:X67"/>
    <mergeCell ref="R54:R60"/>
    <mergeCell ref="S54:S60"/>
    <mergeCell ref="T54:T60"/>
    <mergeCell ref="X54:X60"/>
    <mergeCell ref="J55:J58"/>
    <mergeCell ref="K55:K58"/>
    <mergeCell ref="AE40:AE71"/>
    <mergeCell ref="AF40:AF71"/>
    <mergeCell ref="AG40:AG54"/>
    <mergeCell ref="AH40:AH54"/>
    <mergeCell ref="J41:J43"/>
    <mergeCell ref="K41:K43"/>
    <mergeCell ref="Y40:Y71"/>
    <mergeCell ref="Z40:Z71"/>
    <mergeCell ref="Q72:Q78"/>
    <mergeCell ref="R72:R78"/>
    <mergeCell ref="S72:S78"/>
    <mergeCell ref="P47:P53"/>
    <mergeCell ref="Q47:Q53"/>
    <mergeCell ref="L40:L71"/>
    <mergeCell ref="M40:M71"/>
    <mergeCell ref="N40:N71"/>
    <mergeCell ref="O40:O71"/>
    <mergeCell ref="AG55:AG71"/>
    <mergeCell ref="AH55:AH71"/>
    <mergeCell ref="J60:J62"/>
    <mergeCell ref="K60:K62"/>
    <mergeCell ref="P61:P67"/>
    <mergeCell ref="Q61:Q67"/>
    <mergeCell ref="R61:R67"/>
    <mergeCell ref="S61:S67"/>
    <mergeCell ref="T61:T67"/>
    <mergeCell ref="S79:S85"/>
    <mergeCell ref="P86:P92"/>
    <mergeCell ref="Q86:Q92"/>
    <mergeCell ref="R86:R92"/>
    <mergeCell ref="P68:X71"/>
    <mergeCell ref="B72:B103"/>
    <mergeCell ref="C72:C103"/>
    <mergeCell ref="D72:D103"/>
    <mergeCell ref="E72:E103"/>
    <mergeCell ref="F72:F103"/>
    <mergeCell ref="G72:G103"/>
    <mergeCell ref="H72:H103"/>
    <mergeCell ref="L72:L103"/>
    <mergeCell ref="M72:M103"/>
    <mergeCell ref="G40:G71"/>
    <mergeCell ref="H40:H71"/>
    <mergeCell ref="I87:I90"/>
    <mergeCell ref="J87:J90"/>
    <mergeCell ref="K87:K90"/>
    <mergeCell ref="I92:I94"/>
    <mergeCell ref="J92:J94"/>
    <mergeCell ref="K92:K94"/>
    <mergeCell ref="P93:P99"/>
    <mergeCell ref="I80:I82"/>
    <mergeCell ref="AI72:AN103"/>
    <mergeCell ref="I73:I75"/>
    <mergeCell ref="J73:J75"/>
    <mergeCell ref="K73:K75"/>
    <mergeCell ref="I77:I79"/>
    <mergeCell ref="J77:J79"/>
    <mergeCell ref="K77:K79"/>
    <mergeCell ref="P79:P85"/>
    <mergeCell ref="Q79:Q85"/>
    <mergeCell ref="R79:R85"/>
    <mergeCell ref="AC72:AC103"/>
    <mergeCell ref="AD72:AD103"/>
    <mergeCell ref="AE72:AE103"/>
    <mergeCell ref="AF72:AF103"/>
    <mergeCell ref="AG72:AG103"/>
    <mergeCell ref="AH72:AH103"/>
    <mergeCell ref="T72:T78"/>
    <mergeCell ref="X72:X78"/>
    <mergeCell ref="Y72:Y103"/>
    <mergeCell ref="Z72:Z103"/>
    <mergeCell ref="AA72:AA103"/>
    <mergeCell ref="AB72:AB103"/>
    <mergeCell ref="T79:T85"/>
    <mergeCell ref="X79:X85"/>
    <mergeCell ref="J80:J82"/>
    <mergeCell ref="K80:K82"/>
    <mergeCell ref="I84:I86"/>
    <mergeCell ref="J84:J86"/>
    <mergeCell ref="K84:K86"/>
    <mergeCell ref="N72:N103"/>
    <mergeCell ref="O72:O103"/>
    <mergeCell ref="P72:P78"/>
    <mergeCell ref="Q93:Q99"/>
    <mergeCell ref="R93:R99"/>
    <mergeCell ref="S93:S99"/>
    <mergeCell ref="T93:T99"/>
    <mergeCell ref="X93:X99"/>
    <mergeCell ref="P100:X103"/>
    <mergeCell ref="S86:S92"/>
    <mergeCell ref="T86:T92"/>
    <mergeCell ref="X86:X92"/>
    <mergeCell ref="Y104:Y135"/>
    <mergeCell ref="R111:R117"/>
    <mergeCell ref="S111:S117"/>
    <mergeCell ref="T111:T117"/>
    <mergeCell ref="X111:X117"/>
    <mergeCell ref="S118:S124"/>
    <mergeCell ref="T118:T124"/>
    <mergeCell ref="X118:X124"/>
    <mergeCell ref="Q125:Q131"/>
    <mergeCell ref="Q118:Q124"/>
    <mergeCell ref="R118:R124"/>
    <mergeCell ref="R125:R131"/>
    <mergeCell ref="S125:S131"/>
    <mergeCell ref="T125:T131"/>
    <mergeCell ref="X125:X131"/>
    <mergeCell ref="H104:H135"/>
    <mergeCell ref="L104:L135"/>
    <mergeCell ref="M104:M135"/>
    <mergeCell ref="N104:N135"/>
    <mergeCell ref="O104:O135"/>
    <mergeCell ref="P104:P110"/>
    <mergeCell ref="J112:J114"/>
    <mergeCell ref="K112:K114"/>
    <mergeCell ref="J116:J118"/>
    <mergeCell ref="K116:K118"/>
    <mergeCell ref="K124:K126"/>
    <mergeCell ref="P125:P131"/>
    <mergeCell ref="P118:P124"/>
    <mergeCell ref="P132:X135"/>
    <mergeCell ref="AF104:AF135"/>
    <mergeCell ref="AG104:AG135"/>
    <mergeCell ref="AH104:AH135"/>
    <mergeCell ref="AI104:AN135"/>
    <mergeCell ref="J105:J107"/>
    <mergeCell ref="K105:K107"/>
    <mergeCell ref="J109:J111"/>
    <mergeCell ref="K109:K111"/>
    <mergeCell ref="P111:P117"/>
    <mergeCell ref="Q111:Q117"/>
    <mergeCell ref="Z104:Z135"/>
    <mergeCell ref="AA104:AA135"/>
    <mergeCell ref="AB104:AB135"/>
    <mergeCell ref="AC104:AC135"/>
    <mergeCell ref="AD104:AD135"/>
    <mergeCell ref="AE104:AE135"/>
    <mergeCell ref="Q104:Q110"/>
    <mergeCell ref="R104:R110"/>
    <mergeCell ref="S104:S110"/>
    <mergeCell ref="T104:T110"/>
    <mergeCell ref="X104:X110"/>
    <mergeCell ref="J119:J122"/>
    <mergeCell ref="K119:K122"/>
    <mergeCell ref="J124:J126"/>
    <mergeCell ref="B136:B167"/>
    <mergeCell ref="C136:C167"/>
    <mergeCell ref="D136:D167"/>
    <mergeCell ref="E136:E167"/>
    <mergeCell ref="F136:F167"/>
    <mergeCell ref="B104:B135"/>
    <mergeCell ref="C104:C135"/>
    <mergeCell ref="D104:D135"/>
    <mergeCell ref="E104:E135"/>
    <mergeCell ref="F104:F135"/>
    <mergeCell ref="G104:G135"/>
    <mergeCell ref="T143:T149"/>
    <mergeCell ref="X143:X149"/>
    <mergeCell ref="AE136:AE149"/>
    <mergeCell ref="AF136:AF149"/>
    <mergeCell ref="AG136:AG149"/>
    <mergeCell ref="AH136:AH149"/>
    <mergeCell ref="I137:I139"/>
    <mergeCell ref="J137:J139"/>
    <mergeCell ref="K137:K139"/>
    <mergeCell ref="I141:I143"/>
    <mergeCell ref="J141:J143"/>
    <mergeCell ref="K141:K143"/>
    <mergeCell ref="Y136:Y167"/>
    <mergeCell ref="Z136:Z167"/>
    <mergeCell ref="AA136:AA167"/>
    <mergeCell ref="AB136:AB167"/>
    <mergeCell ref="AC136:AC149"/>
    <mergeCell ref="AD136:AD149"/>
    <mergeCell ref="P136:P142"/>
    <mergeCell ref="Q136:Q142"/>
    <mergeCell ref="R136:R142"/>
    <mergeCell ref="S136:S142"/>
    <mergeCell ref="T136:T142"/>
    <mergeCell ref="X136:X142"/>
    <mergeCell ref="K148:K150"/>
    <mergeCell ref="P150:P156"/>
    <mergeCell ref="Q150:Q156"/>
    <mergeCell ref="R150:R156"/>
    <mergeCell ref="S150:S156"/>
    <mergeCell ref="P143:P149"/>
    <mergeCell ref="Q143:Q149"/>
    <mergeCell ref="R143:R149"/>
    <mergeCell ref="S143:S149"/>
    <mergeCell ref="L136:L167"/>
    <mergeCell ref="M136:M167"/>
    <mergeCell ref="N136:N167"/>
    <mergeCell ref="O136:O167"/>
    <mergeCell ref="K144:K146"/>
    <mergeCell ref="X157:X163"/>
    <mergeCell ref="P164:X167"/>
    <mergeCell ref="B168:B199"/>
    <mergeCell ref="C168:C199"/>
    <mergeCell ref="D168:D199"/>
    <mergeCell ref="E168:E199"/>
    <mergeCell ref="F168:F199"/>
    <mergeCell ref="AG150:AG167"/>
    <mergeCell ref="AH150:AH167"/>
    <mergeCell ref="I151:I154"/>
    <mergeCell ref="J151:J154"/>
    <mergeCell ref="K151:K154"/>
    <mergeCell ref="I156:I158"/>
    <mergeCell ref="J156:J158"/>
    <mergeCell ref="K156:K158"/>
    <mergeCell ref="P157:P163"/>
    <mergeCell ref="Q157:Q163"/>
    <mergeCell ref="T150:T156"/>
    <mergeCell ref="X150:X156"/>
    <mergeCell ref="AC150:AC167"/>
    <mergeCell ref="AD150:AD167"/>
    <mergeCell ref="AE150:AE167"/>
    <mergeCell ref="AF150:AF167"/>
    <mergeCell ref="J148:J150"/>
    <mergeCell ref="G168:G199"/>
    <mergeCell ref="H168:H199"/>
    <mergeCell ref="M168:M199"/>
    <mergeCell ref="N168:N199"/>
    <mergeCell ref="O168:O199"/>
    <mergeCell ref="R157:R163"/>
    <mergeCell ref="S157:S163"/>
    <mergeCell ref="T157:T163"/>
    <mergeCell ref="G136:G167"/>
    <mergeCell ref="H136:H167"/>
    <mergeCell ref="I144:I146"/>
    <mergeCell ref="J144:J146"/>
    <mergeCell ref="I148:I150"/>
    <mergeCell ref="P182:P188"/>
    <mergeCell ref="AH168:AH199"/>
    <mergeCell ref="AI168:AN199"/>
    <mergeCell ref="J169:J171"/>
    <mergeCell ref="K169:K171"/>
    <mergeCell ref="J173:J175"/>
    <mergeCell ref="K173:K175"/>
    <mergeCell ref="P175:P181"/>
    <mergeCell ref="Y168:Y199"/>
    <mergeCell ref="Z168:Z199"/>
    <mergeCell ref="AA168:AA199"/>
    <mergeCell ref="AB168:AB199"/>
    <mergeCell ref="AC168:AC199"/>
    <mergeCell ref="AD168:AD199"/>
    <mergeCell ref="P168:P174"/>
    <mergeCell ref="Q168:Q174"/>
    <mergeCell ref="R168:R174"/>
    <mergeCell ref="S168:S174"/>
    <mergeCell ref="T168:T174"/>
    <mergeCell ref="X168:X174"/>
    <mergeCell ref="X175:X181"/>
    <mergeCell ref="J176:J178"/>
    <mergeCell ref="K176:K178"/>
    <mergeCell ref="J180:J182"/>
    <mergeCell ref="K180:K182"/>
    <mergeCell ref="AE168:AE199"/>
    <mergeCell ref="AF168:AF199"/>
    <mergeCell ref="AG168:AG199"/>
    <mergeCell ref="J183:J186"/>
    <mergeCell ref="K183:K186"/>
    <mergeCell ref="J188:J190"/>
    <mergeCell ref="K188:K190"/>
    <mergeCell ref="P189:P195"/>
    <mergeCell ref="Q175:Q181"/>
    <mergeCell ref="R175:R181"/>
    <mergeCell ref="S175:S181"/>
    <mergeCell ref="T175:T181"/>
    <mergeCell ref="Q189:Q195"/>
    <mergeCell ref="R189:R195"/>
    <mergeCell ref="S189:S195"/>
    <mergeCell ref="T189:T195"/>
    <mergeCell ref="X189:X195"/>
    <mergeCell ref="P196:X199"/>
    <mergeCell ref="Q182:Q188"/>
    <mergeCell ref="R182:R188"/>
    <mergeCell ref="S182:S188"/>
    <mergeCell ref="T182:T188"/>
    <mergeCell ref="X182:X188"/>
    <mergeCell ref="L168:L199"/>
    <mergeCell ref="AF200:AF213"/>
    <mergeCell ref="AG200:AG213"/>
    <mergeCell ref="AH200:AH213"/>
    <mergeCell ref="J201:J203"/>
    <mergeCell ref="K201:K203"/>
    <mergeCell ref="J205:J207"/>
    <mergeCell ref="K205:K207"/>
    <mergeCell ref="P207:P213"/>
    <mergeCell ref="Q207:Q213"/>
    <mergeCell ref="R207:R213"/>
    <mergeCell ref="Z200:Z231"/>
    <mergeCell ref="AA200:AA231"/>
    <mergeCell ref="AB200:AB231"/>
    <mergeCell ref="AC200:AC213"/>
    <mergeCell ref="AD200:AD213"/>
    <mergeCell ref="AE200:AE213"/>
    <mergeCell ref="AC214:AC231"/>
    <mergeCell ref="AD214:AD231"/>
    <mergeCell ref="AE214:AE231"/>
    <mergeCell ref="Q200:Q206"/>
    <mergeCell ref="R200:R206"/>
    <mergeCell ref="S200:S206"/>
    <mergeCell ref="T200:T206"/>
    <mergeCell ref="X200:X206"/>
    <mergeCell ref="AF214:AF231"/>
    <mergeCell ref="AG214:AG231"/>
    <mergeCell ref="AH214:AH231"/>
    <mergeCell ref="J215:J218"/>
    <mergeCell ref="K215:K218"/>
    <mergeCell ref="J220:J222"/>
    <mergeCell ref="K220:K222"/>
    <mergeCell ref="P221:P227"/>
    <mergeCell ref="Q221:Q227"/>
    <mergeCell ref="R221:R227"/>
    <mergeCell ref="P214:P220"/>
    <mergeCell ref="Q214:Q220"/>
    <mergeCell ref="R214:R220"/>
    <mergeCell ref="S214:S220"/>
    <mergeCell ref="T214:T220"/>
    <mergeCell ref="X214:X220"/>
    <mergeCell ref="Y200:Y231"/>
    <mergeCell ref="S207:S213"/>
    <mergeCell ref="T207:T213"/>
    <mergeCell ref="X207:X213"/>
    <mergeCell ref="S221:S227"/>
    <mergeCell ref="L200:L231"/>
    <mergeCell ref="M200:M231"/>
    <mergeCell ref="N200:N231"/>
    <mergeCell ref="P200:P206"/>
    <mergeCell ref="J208:J210"/>
    <mergeCell ref="K208:K210"/>
    <mergeCell ref="J212:J214"/>
    <mergeCell ref="K212:K214"/>
    <mergeCell ref="B200:B231"/>
    <mergeCell ref="C200:C231"/>
    <mergeCell ref="D200:D231"/>
    <mergeCell ref="E200:E231"/>
    <mergeCell ref="F200:F231"/>
    <mergeCell ref="G200:G231"/>
    <mergeCell ref="B232:B263"/>
    <mergeCell ref="C232:C263"/>
    <mergeCell ref="D232:D263"/>
    <mergeCell ref="E232:E263"/>
    <mergeCell ref="F232:F263"/>
    <mergeCell ref="G232:G263"/>
    <mergeCell ref="H232:H263"/>
    <mergeCell ref="H200:H231"/>
    <mergeCell ref="O200:O231"/>
    <mergeCell ref="J247:J250"/>
    <mergeCell ref="K247:K250"/>
    <mergeCell ref="J252:J254"/>
    <mergeCell ref="K252:K254"/>
    <mergeCell ref="J240:J242"/>
    <mergeCell ref="K240:K242"/>
    <mergeCell ref="J244:J246"/>
    <mergeCell ref="K244:K246"/>
    <mergeCell ref="L232:L263"/>
    <mergeCell ref="M232:M263"/>
    <mergeCell ref="N232:N263"/>
    <mergeCell ref="O232:O263"/>
    <mergeCell ref="S253:S259"/>
    <mergeCell ref="T253:T259"/>
    <mergeCell ref="X253:X259"/>
    <mergeCell ref="P260:X263"/>
    <mergeCell ref="S246:S252"/>
    <mergeCell ref="T246:T252"/>
    <mergeCell ref="X246:X252"/>
    <mergeCell ref="T221:T227"/>
    <mergeCell ref="X221:X227"/>
    <mergeCell ref="P228:X231"/>
    <mergeCell ref="T232:T238"/>
    <mergeCell ref="P253:P259"/>
    <mergeCell ref="Q253:Q259"/>
    <mergeCell ref="R253:R259"/>
    <mergeCell ref="P246:P252"/>
    <mergeCell ref="Q246:Q252"/>
    <mergeCell ref="R246:R252"/>
    <mergeCell ref="P232:P238"/>
    <mergeCell ref="Q232:Q238"/>
    <mergeCell ref="AG232:AG263"/>
    <mergeCell ref="AH232:AH263"/>
    <mergeCell ref="AI232:AN263"/>
    <mergeCell ref="J233:J235"/>
    <mergeCell ref="K233:K235"/>
    <mergeCell ref="J237:J239"/>
    <mergeCell ref="K237:K239"/>
    <mergeCell ref="P239:P245"/>
    <mergeCell ref="Q239:Q245"/>
    <mergeCell ref="R239:R245"/>
    <mergeCell ref="AA232:AA263"/>
    <mergeCell ref="AB232:AB263"/>
    <mergeCell ref="AC232:AC263"/>
    <mergeCell ref="AD232:AD263"/>
    <mergeCell ref="AE232:AE263"/>
    <mergeCell ref="AF232:AF263"/>
    <mergeCell ref="R232:R238"/>
    <mergeCell ref="S232:S238"/>
    <mergeCell ref="X232:X238"/>
    <mergeCell ref="Y232:Y263"/>
    <mergeCell ref="Z232:Z263"/>
    <mergeCell ref="S239:S245"/>
    <mergeCell ref="T239:T245"/>
    <mergeCell ref="X239:X245"/>
  </mergeCells>
  <dataValidations count="1">
    <dataValidation type="whole" allowBlank="1" showInputMessage="1" showErrorMessage="1" sqref="G232:G263 G8:G199">
      <formula1>1</formula1>
      <formula2>5</formula2>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RIESGOS OCI</vt:lpstr>
      <vt:lpstr>SAF COACTIVO</vt:lpstr>
      <vt:lpstr>'SEGUIMIENTO RIESGOS OCI'!Títulos_a_imprimir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cinterno;NELSON .G</dc:creator>
  <cp:lastModifiedBy>DiegoCamacho.C-Inter</cp:lastModifiedBy>
  <cp:lastPrinted>2022-09-07T20:53:35Z</cp:lastPrinted>
  <dcterms:created xsi:type="dcterms:W3CDTF">2019-04-09T20:39:13Z</dcterms:created>
  <dcterms:modified xsi:type="dcterms:W3CDTF">2023-05-15T21:24:09Z</dcterms:modified>
</cp:coreProperties>
</file>